
<file path=[Content_Types].xml><?xml version="1.0" encoding="utf-8"?>
<Types xmlns="http://schemas.openxmlformats.org/package/2006/content-types">
  <Default Extension="vml" ContentType="application/vnd.openxmlformats-officedocument.vmlDrawing"/>
  <Default Extension="xlsx" ContentType="application/vnd.openxmlformats-officedocument.spreadsheetml.sheet"/>
  <Default Extension="emf" ContentType="image/x-emf"/>
  <Default Extension="jpeg" ContentType="image/jpeg"/>
  <Default Extension="JPG" ContentType="image/.jp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3040" windowHeight="9335" firstSheet="1" activeTab="4"/>
  </bookViews>
  <sheets>
    <sheet name="汇总" sheetId="1" r:id="rId1"/>
    <sheet name="计划" sheetId="2" r:id="rId2"/>
    <sheet name="20220802测试问题整理" sheetId="3" r:id="rId3"/>
    <sheet name="20220805测试问题整理" sheetId="4" r:id="rId4"/>
    <sheet name="20220809测试问题整理" sheetId="5" r:id="rId5"/>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9" name="ID_F4D0BCFB738E4D86BDC4479A604EBB22" descr="1"/>
        <xdr:cNvPicPr/>
      </xdr:nvPicPr>
      <xdr:blipFill>
        <a:blip r:embed="rId1"/>
        <a:stretch>
          <a:fillRect/>
        </a:stretch>
      </xdr:blipFill>
      <xdr:spPr>
        <a:xfrm>
          <a:off x="0" y="0"/>
          <a:ext cx="10058400" cy="6071235"/>
        </a:xfrm>
        <a:prstGeom prst="rect">
          <a:avLst/>
        </a:prstGeom>
      </xdr:spPr>
    </xdr:pic>
  </etc:cellImage>
  <etc:cellImage>
    <xdr:pic>
      <xdr:nvPicPr>
        <xdr:cNvPr id="6" name="ID_C2833D1C456540DDB758C704E90B02C8" descr="1"/>
        <xdr:cNvPicPr/>
      </xdr:nvPicPr>
      <xdr:blipFill>
        <a:blip r:embed="rId2"/>
        <a:stretch>
          <a:fillRect/>
        </a:stretch>
      </xdr:blipFill>
      <xdr:spPr>
        <a:xfrm>
          <a:off x="0" y="0"/>
          <a:ext cx="10058400" cy="2115820"/>
        </a:xfrm>
        <a:prstGeom prst="rect">
          <a:avLst/>
        </a:prstGeom>
      </xdr:spPr>
    </xdr:pic>
  </etc:cellImage>
  <etc:cellImage>
    <xdr:pic>
      <xdr:nvPicPr>
        <xdr:cNvPr id="2" name="ID_C735D020A9AE494180DDF45F874D397C" descr="1"/>
        <xdr:cNvPicPr/>
      </xdr:nvPicPr>
      <xdr:blipFill>
        <a:blip r:embed="rId3"/>
        <a:stretch>
          <a:fillRect/>
        </a:stretch>
      </xdr:blipFill>
      <xdr:spPr>
        <a:xfrm>
          <a:off x="0" y="0"/>
          <a:ext cx="10058400" cy="5053330"/>
        </a:xfrm>
        <a:prstGeom prst="rect">
          <a:avLst/>
        </a:prstGeom>
      </xdr:spPr>
    </xdr:pic>
  </etc:cellImage>
  <etc:cellImage>
    <xdr:pic>
      <xdr:nvPicPr>
        <xdr:cNvPr id="3" name="ID_4CEC3657127140D4B8EDD87B0288160C" descr="2"/>
        <xdr:cNvPicPr/>
      </xdr:nvPicPr>
      <xdr:blipFill>
        <a:blip r:embed="rId4"/>
        <a:stretch>
          <a:fillRect/>
        </a:stretch>
      </xdr:blipFill>
      <xdr:spPr>
        <a:xfrm>
          <a:off x="0" y="0"/>
          <a:ext cx="10058400" cy="5053330"/>
        </a:xfrm>
        <a:prstGeom prst="rect">
          <a:avLst/>
        </a:prstGeom>
      </xdr:spPr>
    </xdr:pic>
  </etc:cellImage>
  <etc:cellImage>
    <xdr:pic>
      <xdr:nvPicPr>
        <xdr:cNvPr id="7" name="ID_2F08AB3ACF464912BF66B678EC58A53C" descr="1"/>
        <xdr:cNvPicPr/>
      </xdr:nvPicPr>
      <xdr:blipFill>
        <a:blip r:embed="rId2"/>
        <a:stretch>
          <a:fillRect/>
        </a:stretch>
      </xdr:blipFill>
      <xdr:spPr>
        <a:xfrm>
          <a:off x="0" y="0"/>
          <a:ext cx="10058400" cy="2115820"/>
        </a:xfrm>
        <a:prstGeom prst="rect">
          <a:avLst/>
        </a:prstGeom>
      </xdr:spPr>
    </xdr:pic>
  </etc:cellImage>
  <etc:cellImage>
    <xdr:pic>
      <xdr:nvPicPr>
        <xdr:cNvPr id="4" name="ID_1D598C52E458442F8087201265B0CF72" descr="群里"/>
        <xdr:cNvPicPr/>
      </xdr:nvPicPr>
      <xdr:blipFill>
        <a:blip r:embed="rId5"/>
        <a:stretch>
          <a:fillRect/>
        </a:stretch>
      </xdr:blipFill>
      <xdr:spPr>
        <a:xfrm>
          <a:off x="0" y="0"/>
          <a:ext cx="10058400" cy="5500370"/>
        </a:xfrm>
        <a:prstGeom prst="rect">
          <a:avLst/>
        </a:prstGeom>
      </xdr:spPr>
    </xdr:pic>
  </etc:cellImage>
  <etc:cellImage>
    <xdr:pic>
      <xdr:nvPicPr>
        <xdr:cNvPr id="10" name="ID_558E380244844BC6AFA1667574F650DD" descr="1"/>
        <xdr:cNvPicPr/>
      </xdr:nvPicPr>
      <xdr:blipFill>
        <a:blip r:embed="rId6"/>
        <a:stretch>
          <a:fillRect/>
        </a:stretch>
      </xdr:blipFill>
      <xdr:spPr>
        <a:xfrm>
          <a:off x="0" y="0"/>
          <a:ext cx="10058400" cy="6015355"/>
        </a:xfrm>
        <a:prstGeom prst="rect">
          <a:avLst/>
        </a:prstGeom>
      </xdr:spPr>
    </xdr:pic>
  </etc:cellImage>
  <etc:cellImage>
    <xdr:pic>
      <xdr:nvPicPr>
        <xdr:cNvPr id="11" name="ID_29F7E3BE0C7D4CB5BC1D61ADA37C9DD6" descr="1"/>
        <xdr:cNvPicPr/>
      </xdr:nvPicPr>
      <xdr:blipFill>
        <a:blip r:embed="rId7"/>
        <a:stretch>
          <a:fillRect/>
        </a:stretch>
      </xdr:blipFill>
      <xdr:spPr>
        <a:xfrm>
          <a:off x="0" y="0"/>
          <a:ext cx="10058400" cy="6071235"/>
        </a:xfrm>
        <a:prstGeom prst="rect">
          <a:avLst/>
        </a:prstGeom>
      </xdr:spPr>
    </xdr:pic>
  </etc:cellImage>
  <etc:cellImage>
    <xdr:pic>
      <xdr:nvPicPr>
        <xdr:cNvPr id="12" name="ID_B571B83520A74FF0A73970E1E3F3C205" descr="1"/>
        <xdr:cNvPicPr/>
      </xdr:nvPicPr>
      <xdr:blipFill>
        <a:blip r:embed="rId8"/>
        <a:stretch>
          <a:fillRect/>
        </a:stretch>
      </xdr:blipFill>
      <xdr:spPr>
        <a:xfrm>
          <a:off x="0" y="0"/>
          <a:ext cx="10058400" cy="5500370"/>
        </a:xfrm>
        <a:prstGeom prst="rect">
          <a:avLst/>
        </a:prstGeom>
      </xdr:spPr>
    </xdr:pic>
  </etc:cellImage>
  <etc:cellImage>
    <xdr:pic>
      <xdr:nvPicPr>
        <xdr:cNvPr id="5" name="ID_30AED34C71B440C78038F51143DF8B19" descr="是否移交归口为否，成本会计点同意报错"/>
        <xdr:cNvPicPr/>
      </xdr:nvPicPr>
      <xdr:blipFill>
        <a:blip r:embed="rId9"/>
        <a:stretch>
          <a:fillRect/>
        </a:stretch>
      </xdr:blipFill>
      <xdr:spPr>
        <a:xfrm>
          <a:off x="0" y="0"/>
          <a:ext cx="10058400" cy="5500370"/>
        </a:xfrm>
        <a:prstGeom prst="rect">
          <a:avLst/>
        </a:prstGeom>
      </xdr:spPr>
    </xdr:pic>
  </etc:cellImage>
  <etc:cellImage>
    <xdr:pic>
      <xdr:nvPicPr>
        <xdr:cNvPr id="14" name="ID_EC59096E34484ED09070509A944A8F67" descr="监听器的问题"/>
        <xdr:cNvPicPr/>
      </xdr:nvPicPr>
      <xdr:blipFill>
        <a:blip r:embed="rId10"/>
        <a:stretch>
          <a:fillRect/>
        </a:stretch>
      </xdr:blipFill>
      <xdr:spPr>
        <a:xfrm>
          <a:off x="0" y="0"/>
          <a:ext cx="10058400" cy="5500370"/>
        </a:xfrm>
        <a:prstGeom prst="rect">
          <a:avLst/>
        </a:prstGeom>
      </xdr:spPr>
    </xdr:pic>
  </etc:cellImage>
  <etc:cellImage>
    <xdr:pic>
      <xdr:nvPicPr>
        <xdr:cNvPr id="8" name="ID_5674C01F361F4AC68E96A58B148581C3" descr="1"/>
        <xdr:cNvPicPr/>
      </xdr:nvPicPr>
      <xdr:blipFill>
        <a:blip r:embed="rId11"/>
        <a:stretch>
          <a:fillRect/>
        </a:stretch>
      </xdr:blipFill>
      <xdr:spPr>
        <a:xfrm>
          <a:off x="0" y="0"/>
          <a:ext cx="10058400" cy="4969510"/>
        </a:xfrm>
        <a:prstGeom prst="rect">
          <a:avLst/>
        </a:prstGeom>
      </xdr:spPr>
    </xdr:pic>
  </etc:cellImage>
  <etc:cellImage>
    <xdr:pic>
      <xdr:nvPicPr>
        <xdr:cNvPr id="13" name="ID_4DE4D1E2D5664336A875AC8C81AF8B68" descr="1"/>
        <xdr:cNvPicPr/>
      </xdr:nvPicPr>
      <xdr:blipFill>
        <a:blip r:embed="rId12"/>
        <a:stretch>
          <a:fillRect/>
        </a:stretch>
      </xdr:blipFill>
      <xdr:spPr>
        <a:xfrm>
          <a:off x="0" y="0"/>
          <a:ext cx="10058400" cy="4969510"/>
        </a:xfrm>
        <a:prstGeom prst="rect">
          <a:avLst/>
        </a:prstGeom>
      </xdr:spPr>
    </xdr:pic>
  </etc:cellImage>
  <etc:cellImage>
    <xdr:pic>
      <xdr:nvPicPr>
        <xdr:cNvPr id="15" name="ID_B9D8707601D647E68E6E04B39CC8E4A9" descr="1"/>
        <xdr:cNvPicPr/>
      </xdr:nvPicPr>
      <xdr:blipFill>
        <a:blip r:embed="rId13"/>
        <a:stretch>
          <a:fillRect/>
        </a:stretch>
      </xdr:blipFill>
      <xdr:spPr>
        <a:xfrm>
          <a:off x="0" y="0"/>
          <a:ext cx="10058400" cy="4969510"/>
        </a:xfrm>
        <a:prstGeom prst="rect">
          <a:avLst/>
        </a:prstGeom>
      </xdr:spPr>
    </xdr:pic>
  </etc:cellImage>
  <etc:cellImage>
    <xdr:pic>
      <xdr:nvPicPr>
        <xdr:cNvPr id="16" name="ID_BEC7146A04A147BEB9287BB10BE3ADE8" descr="1"/>
        <xdr:cNvPicPr/>
      </xdr:nvPicPr>
      <xdr:blipFill>
        <a:blip r:embed="rId14"/>
        <a:stretch>
          <a:fillRect/>
        </a:stretch>
      </xdr:blipFill>
      <xdr:spPr>
        <a:xfrm>
          <a:off x="0" y="0"/>
          <a:ext cx="10058400" cy="4969510"/>
        </a:xfrm>
        <a:prstGeom prst="rect">
          <a:avLst/>
        </a:prstGeom>
      </xdr:spPr>
    </xdr:pic>
  </etc:cellImage>
  <etc:cellImage>
    <xdr:pic>
      <xdr:nvPicPr>
        <xdr:cNvPr id="17" name="ID_2B3E0E0174394A54A67647B38A445C65" descr="1"/>
        <xdr:cNvPicPr/>
      </xdr:nvPicPr>
      <xdr:blipFill>
        <a:blip r:embed="rId15"/>
        <a:stretch>
          <a:fillRect/>
        </a:stretch>
      </xdr:blipFill>
      <xdr:spPr>
        <a:xfrm>
          <a:off x="0" y="0"/>
          <a:ext cx="9044305" cy="5924550"/>
        </a:xfrm>
        <a:prstGeom prst="rect">
          <a:avLst/>
        </a:prstGeom>
      </xdr:spPr>
    </xdr:pic>
  </etc:cellImage>
  <etc:cellImage>
    <xdr:pic>
      <xdr:nvPicPr>
        <xdr:cNvPr id="18" name="ID_998299DFFFED41CCA620B86570241BDB" descr="1"/>
        <xdr:cNvPicPr/>
      </xdr:nvPicPr>
      <xdr:blipFill>
        <a:blip r:embed="rId16"/>
        <a:stretch>
          <a:fillRect/>
        </a:stretch>
      </xdr:blipFill>
      <xdr:spPr>
        <a:xfrm>
          <a:off x="0" y="0"/>
          <a:ext cx="10058400" cy="4662170"/>
        </a:xfrm>
        <a:prstGeom prst="rect">
          <a:avLst/>
        </a:prstGeom>
      </xdr:spPr>
    </xdr:pic>
  </etc:cellImage>
  <etc:cellImage>
    <xdr:pic>
      <xdr:nvPicPr>
        <xdr:cNvPr id="19" name="ID_4D05939BDB134035BFB344D78A4D3600" descr="1"/>
        <xdr:cNvPicPr/>
      </xdr:nvPicPr>
      <xdr:blipFill>
        <a:blip r:embed="rId17"/>
        <a:stretch>
          <a:fillRect/>
        </a:stretch>
      </xdr:blipFill>
      <xdr:spPr>
        <a:xfrm>
          <a:off x="0" y="0"/>
          <a:ext cx="10058400" cy="5500370"/>
        </a:xfrm>
        <a:prstGeom prst="rect">
          <a:avLst/>
        </a:prstGeom>
      </xdr:spPr>
    </xdr:pic>
  </etc:cellImage>
  <etc:cellImage>
    <xdr:pic>
      <xdr:nvPicPr>
        <xdr:cNvPr id="21" name="ID_D6ECD5186EDC43919AA183DE6B38BC10" descr="1"/>
        <xdr:cNvPicPr/>
      </xdr:nvPicPr>
      <xdr:blipFill>
        <a:blip r:embed="rId18"/>
        <a:stretch>
          <a:fillRect/>
        </a:stretch>
      </xdr:blipFill>
      <xdr:spPr>
        <a:xfrm>
          <a:off x="0" y="0"/>
          <a:ext cx="10058400" cy="5500370"/>
        </a:xfrm>
        <a:prstGeom prst="rect">
          <a:avLst/>
        </a:prstGeom>
      </xdr:spPr>
    </xdr:pic>
  </etc:cellImage>
  <etc:cellImage>
    <xdr:pic>
      <xdr:nvPicPr>
        <xdr:cNvPr id="22" name="ID_AC26A641764548A7A30D8239B847C582" descr="1"/>
        <xdr:cNvPicPr/>
      </xdr:nvPicPr>
      <xdr:blipFill>
        <a:blip r:embed="rId19"/>
        <a:stretch>
          <a:fillRect/>
        </a:stretch>
      </xdr:blipFill>
      <xdr:spPr>
        <a:xfrm>
          <a:off x="0" y="0"/>
          <a:ext cx="10058400" cy="5500370"/>
        </a:xfrm>
        <a:prstGeom prst="rect">
          <a:avLst/>
        </a:prstGeom>
      </xdr:spPr>
    </xdr:pic>
  </etc:cellImage>
  <etc:cellImage>
    <xdr:pic>
      <xdr:nvPicPr>
        <xdr:cNvPr id="23" name="ID_5AF5CAB0D52641749B3ABA24BC1ADE9D" descr="1"/>
        <xdr:cNvPicPr/>
      </xdr:nvPicPr>
      <xdr:blipFill>
        <a:blip r:embed="rId20"/>
        <a:stretch>
          <a:fillRect/>
        </a:stretch>
      </xdr:blipFill>
      <xdr:spPr>
        <a:xfrm>
          <a:off x="0" y="0"/>
          <a:ext cx="10058400" cy="5053330"/>
        </a:xfrm>
        <a:prstGeom prst="rect">
          <a:avLst/>
        </a:prstGeom>
      </xdr:spPr>
    </xdr:pic>
  </etc:cellImage>
  <etc:cellImage>
    <xdr:pic>
      <xdr:nvPicPr>
        <xdr:cNvPr id="24" name="ID_DFB44309413E429581426CDA7DBA21D1" descr="1"/>
        <xdr:cNvPicPr/>
      </xdr:nvPicPr>
      <xdr:blipFill>
        <a:blip r:embed="rId21"/>
        <a:stretch>
          <a:fillRect/>
        </a:stretch>
      </xdr:blipFill>
      <xdr:spPr>
        <a:xfrm>
          <a:off x="0" y="0"/>
          <a:ext cx="7810500" cy="2862580"/>
        </a:xfrm>
        <a:prstGeom prst="rect">
          <a:avLst/>
        </a:prstGeom>
      </xdr:spPr>
    </xdr:pic>
  </etc:cellImage>
  <etc:cellImage>
    <xdr:pic>
      <xdr:nvPicPr>
        <xdr:cNvPr id="25" name="ID_25AE8FF7669E43CB86B1A86C63549DB4" descr="1"/>
        <xdr:cNvPicPr/>
      </xdr:nvPicPr>
      <xdr:blipFill>
        <a:blip r:embed="rId22"/>
        <a:stretch>
          <a:fillRect/>
        </a:stretch>
      </xdr:blipFill>
      <xdr:spPr>
        <a:xfrm>
          <a:off x="0" y="0"/>
          <a:ext cx="10058400" cy="5500370"/>
        </a:xfrm>
        <a:prstGeom prst="rect">
          <a:avLst/>
        </a:prstGeom>
      </xdr:spPr>
    </xdr:pic>
  </etc:cellImage>
</etc:cellImages>
</file>

<file path=xl/sharedStrings.xml><?xml version="1.0" encoding="utf-8"?>
<sst xmlns="http://schemas.openxmlformats.org/spreadsheetml/2006/main" count="217" uniqueCount="127">
  <si>
    <t>模块</t>
  </si>
  <si>
    <t>第一轮</t>
  </si>
  <si>
    <t>第二轮</t>
  </si>
  <si>
    <t>第三轮</t>
  </si>
  <si>
    <t>备注</t>
  </si>
  <si>
    <t>功能测试</t>
  </si>
  <si>
    <t>计划开始时间~实际完成时间</t>
  </si>
  <si>
    <t>资产_PC端</t>
  </si>
  <si>
    <t>综合查询管理</t>
  </si>
  <si>
    <t>2022/8/2~2022/8/2</t>
  </si>
  <si>
    <t>2022/8/5~2022/8/5</t>
  </si>
  <si>
    <t>2022/8/9~2022/8/9</t>
  </si>
  <si>
    <t>验收管理</t>
  </si>
  <si>
    <t>闲置调配/再用转移管理</t>
  </si>
  <si>
    <t>维修管理</t>
  </si>
  <si>
    <t>2022/8/3~2022/8/2</t>
  </si>
  <si>
    <t>保养管理</t>
  </si>
  <si>
    <t>一般变动管理</t>
  </si>
  <si>
    <t>报废管理</t>
  </si>
  <si>
    <t>2022/8/4~2022/8/3</t>
  </si>
  <si>
    <t>处置管理</t>
  </si>
  <si>
    <t>资产类别管理</t>
  </si>
  <si>
    <t>2022/8/4~2022/8/2</t>
  </si>
  <si>
    <t>测试进度</t>
  </si>
  <si>
    <t>第一轮2022/8/2</t>
  </si>
  <si>
    <t>第二轮2022/8/5</t>
  </si>
  <si>
    <t>第三轮2022/8/9</t>
  </si>
  <si>
    <t>测试数量</t>
  </si>
  <si>
    <t>测试通过（PASS）</t>
  </si>
  <si>
    <t>测试未通过（FAIL）</t>
  </si>
  <si>
    <t>测试无法执行（BLOCK)</t>
  </si>
  <si>
    <t>测试用例总数</t>
  </si>
  <si>
    <t>删除被需求搁置的测试用例</t>
  </si>
  <si>
    <t>用例数合计</t>
  </si>
  <si>
    <t>测试功能点</t>
  </si>
  <si>
    <t>开始时间</t>
  </si>
  <si>
    <t>流程</t>
  </si>
  <si>
    <t>截止时间</t>
  </si>
  <si>
    <t>修改字段、资产卡片-新增字段</t>
  </si>
  <si>
    <t>未显示新增字段：逻辑核数、内存大小、磁盘大小
导入模板中：不含税金额改为原值（不含税金额）</t>
  </si>
  <si>
    <t>修改字段、补录列表-新增字段、打印验收单-附属信息详情</t>
  </si>
  <si>
    <t>没有新增字段：【保养供应商】、【保养合同期间】
客户品牌、产品小类校验错误
品牌规格型号校验错误</t>
  </si>
  <si>
    <t>修改字段、调配申请-调配性质、调配申请-新增字段</t>
  </si>
  <si>
    <t>修改字段、基础资料-供应商档案、维修配件管理-新增字段</t>
  </si>
  <si>
    <t>没有新增字段：【是否定点维修供应商】</t>
  </si>
  <si>
    <t>修改字段、保养提醒-生成代办</t>
  </si>
  <si>
    <t>修改字段、拆分/合并/一般变动-新增字段</t>
  </si>
  <si>
    <t>没有修改字段【不含税金额】为【原值（不含税金额）】
拆分前资产信息中的产品小类、客户品牌为非必填项</t>
  </si>
  <si>
    <t>修改字段、报废申请-新增字段</t>
  </si>
  <si>
    <t>减少方式字段，为非必填项
公司财务部领导没有地方配置，导致流程进行不下去</t>
  </si>
  <si>
    <t>修改字段、处置申请-处置提醒、</t>
  </si>
  <si>
    <t>公司财务部领导没有地方配置，导致流程进行不下去</t>
  </si>
  <si>
    <t>列表-添加字段</t>
  </si>
  <si>
    <t>导入模板中，未修改字段【不含税金额】为【原值（不含税金额）】</t>
  </si>
  <si>
    <t>问题描述</t>
  </si>
  <si>
    <t>期望</t>
  </si>
  <si>
    <t>截图</t>
  </si>
  <si>
    <t>综合查询管理-PC端</t>
  </si>
  <si>
    <t>未显示新增字段：逻辑核数、内存大小、磁盘大小</t>
  </si>
  <si>
    <t>在资产卡片中需要新增三个字段：逻辑核数、内存大小、磁盘大小。（具体逻辑参考需求文档2.1.2-2资产卡片新增字段）</t>
  </si>
  <si>
    <t>资产卡片功能优化-&gt;业财项目组沟通过，但客户端项目组表示已经不接收新需求了，需要林经理帮忙沟通推进。这三个字段需要客户端项目组提供数据。 这三个字段需要与黄伟波老师沟通具体逻辑。后来没聊了这个也不做了。 详情看右边未决清单</t>
  </si>
  <si>
    <t>导入模板中：不含税金额改为原值（不含税金额）</t>
  </si>
  <si>
    <t>资产-综合查询-自有资产卡片-点击导入模板按钮，下载的导入模板中，列K1的不含税金额改为【原值（不函数金额）】</t>
  </si>
  <si>
    <t>已解决</t>
  </si>
  <si>
    <t>验收管理-PC端-补录信息</t>
  </si>
  <si>
    <t>没有新增字段：【保养供应商】、【保养合同期间】</t>
  </si>
  <si>
    <t>补录临时资产卡片中-在补录信息中增加字段：保养供应商、保养合同期间。
（具体逻辑参考需求文档2.2.1-2）</t>
  </si>
  <si>
    <t>客户品牌、产品小类校验错误</t>
  </si>
  <si>
    <t>客户品牌、产品小类为必填项。当为空时，系统校验并提醒客户品牌 为必填项、产品小类为必填项</t>
  </si>
  <si>
    <t>他们原本的bug。 已修复</t>
  </si>
  <si>
    <t>品牌规格型号校验错误，当输入文本为一个空格时，仍可提交申请</t>
  </si>
  <si>
    <t>当填写信息为空格时，系统校验并提醒品牌规格型号为必填项</t>
  </si>
  <si>
    <t>空格也是字符，这个业财系统这些文本框都是这样的，你在其它功能里面新增这种必填输入框都是可以输入空格通过校验。</t>
  </si>
  <si>
    <t>资产-验收-创建临时资产-点击导入模板按钮，下载的导入模板中，列K1的不含税金额改为【原值（不函数金额）】</t>
  </si>
  <si>
    <t>验收管理-PC端-验收申请</t>
  </si>
  <si>
    <t>在成本会计审核节点，点击通过后系统报错，导致无法测试打印的功能</t>
  </si>
  <si>
    <t>君华已解决</t>
  </si>
  <si>
    <t>一般变动管理-一般变动申请-一般变动申请详情页</t>
  </si>
  <si>
    <t>没有修改字段【不含税金额】为【原值(不含税金额)】</t>
  </si>
  <si>
    <t>一般变动管理-一般变动申请-一般变动申请详情页中：修改【不含税金额】为【原值（不含税金额）】</t>
  </si>
  <si>
    <t>一般变动管理-拆分申请-拆分申请页</t>
  </si>
  <si>
    <t>拆分前资产信息中的产品小类、客户品牌为非必填项</t>
  </si>
  <si>
    <t>当为空时，系统校验并提醒产品小类为必填项、客户品牌为必填项</t>
  </si>
  <si>
    <t>拆分是主要是把一个资产卡片拆分成多个，是要新增拆分后的卡片， 不能修改拆分前的卡片。拆分前的卡片内容都不能修改</t>
  </si>
  <si>
    <t>一般变动管理-合并申请-合并申请页</t>
  </si>
  <si>
    <t>合并前资产信息中的产品小类、客户品牌为非必填项</t>
  </si>
  <si>
    <t>合并是主要是把多个资产卡片合并成一个，是要新增合并后的卡片， 不能修改合并前的卡片。合并前的卡片内容都不能修改</t>
  </si>
  <si>
    <t>减少方式字段，为非必填项</t>
  </si>
  <si>
    <t>为必填项，为空时点击提交应有校验提醒“校验方式为必填项”</t>
  </si>
  <si>
    <t>减少方式需求里要求必填，减少方式没有数据， 不清楚选项是啥？ 和曼冰沟通我增加了一个选项无</t>
  </si>
  <si>
    <t>申请/详情页面缺少新增字段【报废后存放地点】</t>
  </si>
  <si>
    <t>参考需求文档2.7.1-1</t>
  </si>
  <si>
    <t>要求办公地点/仓库可以与省市区匹配，需要林经理帮忙推进。</t>
  </si>
  <si>
    <t>是否移交归口选择是，归口资产管理员点击通过报错</t>
  </si>
  <si>
    <t>吴雷已配置 若再出现让吴雷配置教一下</t>
  </si>
  <si>
    <t>是否移交归口选择否，成本会计点击通过时报错</t>
  </si>
  <si>
    <t>产品小类、客户品牌为必填项，这里需在字段中体现出来</t>
  </si>
  <si>
    <r>
      <rPr>
        <sz val="11"/>
        <color theme="1"/>
        <rFont val="宋体"/>
        <charset val="134"/>
        <scheme val="minor"/>
      </rPr>
      <t>产品小类改为【产品小类</t>
    </r>
    <r>
      <rPr>
        <sz val="11"/>
        <color rgb="FFFF0000"/>
        <rFont val="宋体"/>
        <charset val="134"/>
        <scheme val="minor"/>
      </rPr>
      <t>*</t>
    </r>
    <r>
      <rPr>
        <sz val="11"/>
        <color theme="1"/>
        <rFont val="宋体"/>
        <charset val="134"/>
        <scheme val="minor"/>
      </rPr>
      <t>】
客户品牌改为【客户品牌</t>
    </r>
    <r>
      <rPr>
        <sz val="11"/>
        <color rgb="FFFF0000"/>
        <rFont val="宋体"/>
        <charset val="134"/>
        <scheme val="minor"/>
      </rPr>
      <t>*</t>
    </r>
    <r>
      <rPr>
        <sz val="11"/>
        <color theme="1"/>
        <rFont val="宋体"/>
        <charset val="134"/>
        <scheme val="minor"/>
      </rPr>
      <t>】</t>
    </r>
  </si>
  <si>
    <t>车辆牌照号为非必填，系统校验时提示“车辆牌照号格式不对”</t>
  </si>
  <si>
    <t>只有当车辆牌照号有数值的时候，系统才会校验格式</t>
  </si>
  <si>
    <t>无法复现</t>
  </si>
  <si>
    <t>提交后，保养供应商字段出现校验</t>
  </si>
  <si>
    <t>保养供应商为非必填项</t>
  </si>
  <si>
    <t>所有必录文本框，只输入空格均可通过校验</t>
  </si>
  <si>
    <t>必录文本框去空格，只输入空格时，系统校验提醒“***为必填项”</t>
  </si>
  <si>
    <t>应该去空格，不然设置必填项是没有任何意义的。不能因为系统都是这样的，我们就默认它是对的。客户不发现还好，一旦发现会认为咱们不专业的。
-你说的有道理 我添加了公共方法修改校验规则 校验时会清空首尾空格 只填空格不能通过kendo ui校验</t>
  </si>
  <si>
    <t>闲置调配/在用转移管理_PC端-调配申请</t>
  </si>
  <si>
    <t>产品小类、客户品牌的系统校验错误显示为“增加方式为必填项”</t>
  </si>
  <si>
    <t>客户品牌、产品小类为必填项。当为空时，系统校验并提醒客户品牌为必填项、产品小类为必填项</t>
  </si>
  <si>
    <t>【是否移交归口】、【减少方式】为空时，仍可通过校验发起流程</t>
  </si>
  <si>
    <t>【是否移交归口】、【减少方式】为必填项，没有填写时，需由系统提醒“***为必填项”</t>
  </si>
  <si>
    <t>综合查询管理_PC端-自有资产卡片</t>
  </si>
  <si>
    <t>点击导出数据按钮-下载的EXCEL中，AQ列-不含税金额字段未修改</t>
  </si>
  <si>
    <t>将导出数据EXCEL中的不函数金额改为【原值（不含税金额）】</t>
  </si>
  <si>
    <t>验收管理-创建临时资产</t>
  </si>
  <si>
    <t>1.审批流程在成本会计节点挂起
2.审批流程与需求说明书设计的不符</t>
  </si>
  <si>
    <t>处置流程优化需要与采购对接;需求没有定下来这个优化我们没有做。 这个单没有审核人的问题，吴雷配置了，你可以撤回再走一遍</t>
  </si>
  <si>
    <t>删除【保养供应商】内的数据并点击保存后，再次进入补录页面时，仍会出现之前的保养供应商数据</t>
  </si>
  <si>
    <t>点击保存后，系统正确记录每一次【保养供应商】的修改后数据</t>
  </si>
  <si>
    <t>【调配时间】的必填项提醒位置偏了</t>
  </si>
  <si>
    <t>必填项提醒展示在【调配申请】的正下方</t>
  </si>
  <si>
    <t>资产原值大于10万，是否移交归口选择是，审批最后节点-归口资产管理员点击通过时报错</t>
  </si>
  <si>
    <r>
      <rPr>
        <sz val="11"/>
        <color theme="1"/>
        <rFont val="宋体"/>
        <charset val="134"/>
        <scheme val="minor"/>
      </rPr>
      <t>1.最后节点的归口资产管理员应该与之前进行审批的归口资产管理员为同一个人。</t>
    </r>
    <r>
      <rPr>
        <sz val="6"/>
        <color theme="1"/>
        <rFont val="宋体"/>
        <charset val="134"/>
        <scheme val="minor"/>
      </rPr>
      <t>（见截图里的图片）</t>
    </r>
    <r>
      <rPr>
        <sz val="11"/>
        <color theme="1"/>
        <rFont val="宋体"/>
        <charset val="134"/>
        <scheme val="minor"/>
      </rPr>
      <t xml:space="preserve">
2.确保【是否移交归口为是时，每一种场景的最后审批节点都有配置好的归口资产管理员。</t>
    </r>
    <r>
      <rPr>
        <sz val="6"/>
        <color theme="1"/>
        <rFont val="宋体"/>
        <charset val="134"/>
        <scheme val="minor"/>
      </rPr>
      <t>（见备注里的图片）</t>
    </r>
  </si>
  <si>
    <t xml:space="preserve">吴雷已配置 </t>
  </si>
  <si>
    <t>资产原值大于10万，是否移交归口选择否，审批最后节点错误</t>
  </si>
  <si>
    <r>
      <t>1.移交归口为否时，审批最后节点应该是成本会计
2.确保【是否移交归口】为否时，每一种场景的最后审批节点都是成本会计</t>
    </r>
    <r>
      <rPr>
        <sz val="6"/>
        <color theme="1"/>
        <rFont val="宋体"/>
        <charset val="134"/>
        <scheme val="minor"/>
      </rPr>
      <t>（见备注）</t>
    </r>
  </si>
  <si>
    <t>君华已修改</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</si>
</sst>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8">
    <font>
      <sz val="11"/>
      <color theme="1"/>
      <name val="宋体"/>
      <charset val="134"/>
      <scheme val="minor"/>
    </font>
    <font>
      <b/>
      <sz val="16"/>
      <color theme="1"/>
      <name val="宋体"/>
      <charset val="134"/>
      <scheme val="minor"/>
    </font>
    <font>
      <sz val="16"/>
      <color theme="1"/>
      <name val="宋体"/>
      <charset val="134"/>
      <scheme val="minor"/>
    </font>
    <font>
      <b/>
      <sz val="11"/>
      <color rgb="FFFFFFFF"/>
      <name val="华文仿宋"/>
      <charset val="134"/>
    </font>
    <font>
      <sz val="11"/>
      <color theme="1"/>
      <name val="华文仿宋"/>
      <charset val="134"/>
    </font>
    <font>
      <sz val="12"/>
      <color rgb="FF000000"/>
      <name val="华文仿宋"/>
      <charset val="134"/>
    </font>
    <font>
      <sz val="11"/>
      <color rgb="FF000000"/>
      <name val="华文仿宋"/>
      <charset val="134"/>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0000FF"/>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6"/>
      <color theme="1"/>
      <name val="宋体"/>
      <charset val="134"/>
      <scheme val="minor"/>
    </font>
    <font>
      <sz val="11"/>
      <color rgb="FFFF0000"/>
      <name val="宋体"/>
      <charset val="134"/>
      <scheme val="minor"/>
    </font>
  </fonts>
  <fills count="36">
    <fill>
      <patternFill patternType="none"/>
    </fill>
    <fill>
      <patternFill patternType="gray125"/>
    </fill>
    <fill>
      <patternFill patternType="solid">
        <fgColor theme="4" tint="0.8"/>
        <bgColor indexed="64"/>
      </patternFill>
    </fill>
    <fill>
      <patternFill patternType="solid">
        <fgColor rgb="FF2E75B5"/>
        <bgColor indexed="64"/>
      </patternFill>
    </fill>
    <fill>
      <patternFill patternType="solid">
        <fgColor theme="6" tint="0.8"/>
        <bgColor indexed="64"/>
      </patternFill>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35">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style="thin">
        <color rgb="FFA5A5A5"/>
      </left>
      <right/>
      <top style="thin">
        <color rgb="FFA5A5A5"/>
      </top>
      <bottom/>
      <diagonal/>
    </border>
    <border>
      <left/>
      <right style="thin">
        <color rgb="FFA5A5A5"/>
      </right>
      <top style="thin">
        <color rgb="FFA5A5A5"/>
      </top>
      <bottom/>
      <diagonal/>
    </border>
    <border>
      <left style="thin">
        <color rgb="FFA5A5A5"/>
      </left>
      <right style="thin">
        <color rgb="FFA5A5A5"/>
      </right>
      <top style="thin">
        <color rgb="FFA5A5A5"/>
      </top>
      <bottom style="thin">
        <color rgb="FFA5A5A5"/>
      </bottom>
      <diagonal/>
    </border>
    <border>
      <left/>
      <right/>
      <top style="thin">
        <color rgb="FFA5A5A5"/>
      </top>
      <bottom style="thin">
        <color rgb="FFA5A5A5"/>
      </bottom>
      <diagonal/>
    </border>
    <border>
      <left/>
      <right style="thin">
        <color rgb="FFA5A5A5"/>
      </right>
      <top style="thin">
        <color rgb="FFA5A5A5"/>
      </top>
      <bottom style="thin">
        <color rgb="FFA5A5A5"/>
      </bottom>
      <diagonal/>
    </border>
    <border>
      <left style="thin">
        <color rgb="FFA5A5A5"/>
      </left>
      <right/>
      <top/>
      <bottom/>
      <diagonal/>
    </border>
    <border>
      <left/>
      <right style="thin">
        <color rgb="FFA5A5A5"/>
      </right>
      <top/>
      <bottom style="thin">
        <color rgb="FFA5A5A5"/>
      </bottom>
      <diagonal/>
    </border>
    <border>
      <left style="thin">
        <color rgb="FFA5A5A5"/>
      </left>
      <right style="thin">
        <color rgb="FFA5A5A5"/>
      </right>
      <top style="thin">
        <color rgb="FFA5A5A5"/>
      </top>
      <bottom/>
      <diagonal/>
    </border>
    <border>
      <left/>
      <right style="thin">
        <color auto="1"/>
      </right>
      <top style="thin">
        <color auto="1"/>
      </top>
      <bottom style="thin">
        <color auto="1"/>
      </bottom>
      <diagonal/>
    </border>
    <border>
      <left style="thin">
        <color theme="2" tint="-0.25"/>
      </left>
      <right style="thin">
        <color theme="2" tint="-0.25"/>
      </right>
      <top style="thin">
        <color theme="2" tint="-0.25"/>
      </top>
      <bottom style="thin">
        <color theme="2" tint="-0.25"/>
      </bottom>
      <diagonal/>
    </border>
    <border>
      <left style="thin">
        <color theme="2" tint="-0.25"/>
      </left>
      <right/>
      <top style="thin">
        <color theme="2" tint="-0.25"/>
      </top>
      <bottom style="thin">
        <color theme="2" tint="-0.25"/>
      </bottom>
      <diagonal/>
    </border>
    <border>
      <left/>
      <right style="thin">
        <color theme="2" tint="-0.25"/>
      </right>
      <top style="thin">
        <color theme="2" tint="-0.25"/>
      </top>
      <bottom style="thin">
        <color theme="2" tint="-0.25"/>
      </bottom>
      <diagonal/>
    </border>
    <border>
      <left style="thin">
        <color theme="2" tint="-0.25"/>
      </left>
      <right style="thin">
        <color theme="2" tint="-0.25"/>
      </right>
      <top style="thin">
        <color theme="2" tint="-0.25"/>
      </top>
      <bottom/>
      <diagonal/>
    </border>
    <border>
      <left style="thin">
        <color theme="2" tint="-0.25"/>
      </left>
      <right style="thin">
        <color theme="2" tint="-0.25"/>
      </right>
      <top style="thin">
        <color theme="2" tint="-0.25"/>
      </top>
      <bottom style="thin">
        <color auto="1"/>
      </bottom>
      <diagonal/>
    </border>
    <border>
      <left style="thin">
        <color theme="2" tint="-0.25"/>
      </left>
      <right style="thin">
        <color theme="2" tint="-0.25"/>
      </right>
      <top style="thin">
        <color auto="1"/>
      </top>
      <bottom style="thin">
        <color auto="1"/>
      </bottom>
      <diagonal/>
    </border>
    <border>
      <left style="thin">
        <color theme="2" tint="-0.25"/>
      </left>
      <right style="thin">
        <color theme="2" tint="-0.25"/>
      </right>
      <top style="thin">
        <color auto="1"/>
      </top>
      <bottom style="thin">
        <color theme="2" tint="-0.25"/>
      </bottom>
      <diagonal/>
    </border>
    <border>
      <left style="thin">
        <color theme="2" tint="-0.25"/>
      </left>
      <right style="thin">
        <color theme="2" tint="-0.25"/>
      </right>
      <top/>
      <bottom style="thin">
        <color theme="2" tint="-0.25"/>
      </bottom>
      <diagonal/>
    </border>
    <border>
      <left style="thin">
        <color rgb="FFA5A5A5"/>
      </left>
      <right/>
      <top style="thin">
        <color rgb="FFA5A5A5"/>
      </top>
      <bottom style="thin">
        <color rgb="FFA5A5A5"/>
      </bottom>
      <diagonal/>
    </border>
    <border>
      <left style="thin">
        <color rgb="FFA5A5A5"/>
      </left>
      <right style="thin">
        <color rgb="FFA5A5A5"/>
      </right>
      <top/>
      <bottom style="thin">
        <color rgb="FFA5A5A5"/>
      </bottom>
      <diagonal/>
    </border>
    <border>
      <left style="thin">
        <color rgb="FFA5A5A5"/>
      </left>
      <right/>
      <top/>
      <bottom style="thin">
        <color rgb="FFA5A5A5"/>
      </bottom>
      <diagonal/>
    </border>
    <border>
      <left/>
      <right/>
      <top/>
      <bottom style="thin">
        <color rgb="FFA5A5A5"/>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7" fillId="5" borderId="0" applyNumberFormat="0" applyBorder="0" applyAlignment="0" applyProtection="0">
      <alignment vertical="center"/>
    </xf>
    <xf numFmtId="0" fontId="8" fillId="6" borderId="27"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7" fillId="7" borderId="0" applyNumberFormat="0" applyBorder="0" applyAlignment="0" applyProtection="0">
      <alignment vertical="center"/>
    </xf>
    <xf numFmtId="0" fontId="9" fillId="8" borderId="0" applyNumberFormat="0" applyBorder="0" applyAlignment="0" applyProtection="0">
      <alignment vertical="center"/>
    </xf>
    <xf numFmtId="43" fontId="0" fillId="0" borderId="0" applyFont="0" applyFill="0" applyBorder="0" applyAlignment="0" applyProtection="0">
      <alignment vertical="center"/>
    </xf>
    <xf numFmtId="0" fontId="10" fillId="9" borderId="0" applyNumberFormat="0" applyBorder="0" applyAlignment="0" applyProtection="0">
      <alignment vertical="center"/>
    </xf>
    <xf numFmtId="0" fontId="11" fillId="0" borderId="0" applyNumberFormat="0" applyFill="0" applyBorder="0" applyAlignment="0" applyProtection="0">
      <alignment vertical="center"/>
    </xf>
    <xf numFmtId="9" fontId="0" fillId="0" borderId="0" applyFont="0" applyFill="0" applyBorder="0" applyAlignment="0" applyProtection="0">
      <alignment vertical="center"/>
    </xf>
    <xf numFmtId="0" fontId="12" fillId="0" borderId="0" applyNumberFormat="0" applyFill="0" applyBorder="0" applyAlignment="0" applyProtection="0">
      <alignment vertical="center"/>
    </xf>
    <xf numFmtId="0" fontId="0" fillId="10" borderId="28" applyNumberFormat="0" applyFont="0" applyAlignment="0" applyProtection="0">
      <alignment vertical="center"/>
    </xf>
    <xf numFmtId="0" fontId="10" fillId="11" borderId="0" applyNumberFormat="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29" applyNumberFormat="0" applyFill="0" applyAlignment="0" applyProtection="0">
      <alignment vertical="center"/>
    </xf>
    <xf numFmtId="0" fontId="18" fillId="0" borderId="29" applyNumberFormat="0" applyFill="0" applyAlignment="0" applyProtection="0">
      <alignment vertical="center"/>
    </xf>
    <xf numFmtId="0" fontId="10" fillId="12" borderId="0" applyNumberFormat="0" applyBorder="0" applyAlignment="0" applyProtection="0">
      <alignment vertical="center"/>
    </xf>
    <xf numFmtId="0" fontId="13" fillId="0" borderId="30" applyNumberFormat="0" applyFill="0" applyAlignment="0" applyProtection="0">
      <alignment vertical="center"/>
    </xf>
    <xf numFmtId="0" fontId="10" fillId="13" borderId="0" applyNumberFormat="0" applyBorder="0" applyAlignment="0" applyProtection="0">
      <alignment vertical="center"/>
    </xf>
    <xf numFmtId="0" fontId="19" fillId="14" borderId="31" applyNumberFormat="0" applyAlignment="0" applyProtection="0">
      <alignment vertical="center"/>
    </xf>
    <xf numFmtId="0" fontId="20" fillId="14" borderId="27" applyNumberFormat="0" applyAlignment="0" applyProtection="0">
      <alignment vertical="center"/>
    </xf>
    <xf numFmtId="0" fontId="21" fillId="15" borderId="32" applyNumberFormat="0" applyAlignment="0" applyProtection="0">
      <alignment vertical="center"/>
    </xf>
    <xf numFmtId="0" fontId="7" fillId="16" borderId="0" applyNumberFormat="0" applyBorder="0" applyAlignment="0" applyProtection="0">
      <alignment vertical="center"/>
    </xf>
    <xf numFmtId="0" fontId="10" fillId="17" borderId="0" applyNumberFormat="0" applyBorder="0" applyAlignment="0" applyProtection="0">
      <alignment vertical="center"/>
    </xf>
    <xf numFmtId="0" fontId="22" fillId="0" borderId="33" applyNumberFormat="0" applyFill="0" applyAlignment="0" applyProtection="0">
      <alignment vertical="center"/>
    </xf>
    <xf numFmtId="0" fontId="23" fillId="0" borderId="34" applyNumberFormat="0" applyFill="0" applyAlignment="0" applyProtection="0">
      <alignment vertical="center"/>
    </xf>
    <xf numFmtId="0" fontId="24" fillId="18" borderId="0" applyNumberFormat="0" applyBorder="0" applyAlignment="0" applyProtection="0">
      <alignment vertical="center"/>
    </xf>
    <xf numFmtId="0" fontId="25" fillId="19" borderId="0" applyNumberFormat="0" applyBorder="0" applyAlignment="0" applyProtection="0">
      <alignment vertical="center"/>
    </xf>
    <xf numFmtId="0" fontId="7" fillId="20" borderId="0" applyNumberFormat="0" applyBorder="0" applyAlignment="0" applyProtection="0">
      <alignment vertical="center"/>
    </xf>
    <xf numFmtId="0" fontId="10" fillId="21" borderId="0" applyNumberFormat="0" applyBorder="0" applyAlignment="0" applyProtection="0">
      <alignment vertical="center"/>
    </xf>
    <xf numFmtId="0" fontId="7" fillId="22" borderId="0" applyNumberFormat="0" applyBorder="0" applyAlignment="0" applyProtection="0">
      <alignment vertical="center"/>
    </xf>
    <xf numFmtId="0" fontId="7" fillId="23" borderId="0" applyNumberFormat="0" applyBorder="0" applyAlignment="0" applyProtection="0">
      <alignment vertical="center"/>
    </xf>
    <xf numFmtId="0" fontId="7" fillId="24" borderId="0" applyNumberFormat="0" applyBorder="0" applyAlignment="0" applyProtection="0">
      <alignment vertical="center"/>
    </xf>
    <xf numFmtId="0" fontId="7" fillId="25" borderId="0" applyNumberFormat="0" applyBorder="0" applyAlignment="0" applyProtection="0">
      <alignment vertical="center"/>
    </xf>
    <xf numFmtId="0" fontId="10" fillId="26" borderId="0" applyNumberFormat="0" applyBorder="0" applyAlignment="0" applyProtection="0">
      <alignment vertical="center"/>
    </xf>
    <xf numFmtId="0" fontId="10" fillId="27" borderId="0" applyNumberFormat="0" applyBorder="0" applyAlignment="0" applyProtection="0">
      <alignment vertical="center"/>
    </xf>
    <xf numFmtId="0" fontId="7" fillId="28" borderId="0" applyNumberFormat="0" applyBorder="0" applyAlignment="0" applyProtection="0">
      <alignment vertical="center"/>
    </xf>
    <xf numFmtId="0" fontId="7" fillId="29" borderId="0" applyNumberFormat="0" applyBorder="0" applyAlignment="0" applyProtection="0">
      <alignment vertical="center"/>
    </xf>
    <xf numFmtId="0" fontId="10" fillId="30" borderId="0" applyNumberFormat="0" applyBorder="0" applyAlignment="0" applyProtection="0">
      <alignment vertical="center"/>
    </xf>
    <xf numFmtId="0" fontId="7" fillId="31" borderId="0" applyNumberFormat="0" applyBorder="0" applyAlignment="0" applyProtection="0">
      <alignment vertical="center"/>
    </xf>
    <xf numFmtId="0" fontId="10" fillId="32" borderId="0" applyNumberFormat="0" applyBorder="0" applyAlignment="0" applyProtection="0">
      <alignment vertical="center"/>
    </xf>
    <xf numFmtId="0" fontId="10" fillId="33" borderId="0" applyNumberFormat="0" applyBorder="0" applyAlignment="0" applyProtection="0">
      <alignment vertical="center"/>
    </xf>
    <xf numFmtId="0" fontId="7" fillId="34" borderId="0" applyNumberFormat="0" applyBorder="0" applyAlignment="0" applyProtection="0">
      <alignment vertical="center"/>
    </xf>
    <xf numFmtId="0" fontId="10" fillId="35" borderId="0" applyNumberFormat="0" applyBorder="0" applyAlignment="0" applyProtection="0">
      <alignment vertical="center"/>
    </xf>
  </cellStyleXfs>
  <cellXfs count="61">
    <xf numFmtId="0" fontId="0" fillId="0" borderId="0" xfId="0">
      <alignment vertical="center"/>
    </xf>
    <xf numFmtId="0" fontId="0" fillId="0" borderId="0" xfId="0" applyAlignment="1">
      <alignment vertical="center" wrapText="1"/>
    </xf>
    <xf numFmtId="0" fontId="1" fillId="2" borderId="1" xfId="0" applyFont="1" applyFill="1" applyBorder="1" applyAlignment="1">
      <alignment horizontal="center" vertical="center"/>
    </xf>
    <xf numFmtId="0" fontId="1" fillId="2" borderId="1" xfId="0" applyFont="1" applyFill="1" applyBorder="1" applyAlignment="1">
      <alignment horizontal="center" vertical="center" wrapText="1"/>
    </xf>
    <xf numFmtId="0" fontId="0" fillId="0" borderId="1" xfId="0" applyBorder="1">
      <alignment vertical="center"/>
    </xf>
    <xf numFmtId="0" fontId="0" fillId="0" borderId="1" xfId="0" applyBorder="1" applyAlignment="1">
      <alignment vertical="center" wrapText="1"/>
    </xf>
    <xf numFmtId="0" fontId="0" fillId="0" borderId="1" xfId="0" applyFill="1" applyBorder="1" applyAlignment="1">
      <alignment vertical="center" wrapText="1"/>
    </xf>
    <xf numFmtId="0" fontId="0" fillId="0" borderId="1" xfId="0" applyBorder="1" applyAlignment="1">
      <alignment horizontal="left" vertical="center"/>
    </xf>
    <xf numFmtId="0" fontId="0" fillId="0" borderId="1" xfId="0" applyFont="1" applyBorder="1" applyAlignment="1">
      <alignment vertical="center" wrapText="1"/>
    </xf>
    <xf numFmtId="0" fontId="0" fillId="0" borderId="1" xfId="0" applyBorder="1" applyAlignment="1">
      <alignment horizontal="center" vertical="center"/>
    </xf>
    <xf numFmtId="0" fontId="0" fillId="0" borderId="2" xfId="0" applyFill="1" applyBorder="1" applyAlignment="1">
      <alignment horizontal="left" vertical="center"/>
    </xf>
    <xf numFmtId="0" fontId="0" fillId="0" borderId="2" xfId="0" applyBorder="1">
      <alignment vertical="center"/>
    </xf>
    <xf numFmtId="0" fontId="0" fillId="0" borderId="3" xfId="0" applyFill="1" applyBorder="1" applyAlignment="1">
      <alignment horizontal="left" vertical="center"/>
    </xf>
    <xf numFmtId="0" fontId="0" fillId="0" borderId="4" xfId="0" applyFill="1" applyBorder="1" applyAlignment="1">
      <alignment horizontal="left" vertical="center"/>
    </xf>
    <xf numFmtId="0" fontId="0" fillId="0" borderId="1" xfId="0" applyFill="1" applyBorder="1" applyAlignment="1">
      <alignment vertical="center"/>
    </xf>
    <xf numFmtId="0" fontId="0" fillId="0" borderId="5" xfId="0" applyFill="1" applyBorder="1" applyAlignment="1">
      <alignment vertical="center" wrapText="1"/>
    </xf>
    <xf numFmtId="0" fontId="0" fillId="0" borderId="1" xfId="0" applyFill="1" applyBorder="1" applyAlignment="1">
      <alignment horizontal="left" vertical="center" wrapText="1"/>
    </xf>
    <xf numFmtId="0" fontId="0" fillId="0" borderId="1" xfId="0" applyBorder="1" applyAlignment="1">
      <alignment vertical="center"/>
    </xf>
    <xf numFmtId="0" fontId="2" fillId="0" borderId="0" xfId="0" applyFont="1">
      <alignment vertical="center"/>
    </xf>
    <xf numFmtId="0" fontId="0" fillId="0" borderId="1" xfId="0" applyFill="1" applyBorder="1" applyAlignment="1">
      <alignment horizontal="left" vertical="center"/>
    </xf>
    <xf numFmtId="0" fontId="3" fillId="3" borderId="6" xfId="0" applyFont="1" applyFill="1" applyBorder="1" applyAlignment="1">
      <alignment horizontal="center" vertical="center"/>
    </xf>
    <xf numFmtId="0" fontId="3" fillId="3" borderId="7" xfId="0" applyFont="1" applyFill="1" applyBorder="1" applyAlignment="1">
      <alignment horizontal="center" vertical="center"/>
    </xf>
    <xf numFmtId="0" fontId="3" fillId="3" borderId="8" xfId="0" applyFont="1" applyFill="1" applyBorder="1" applyAlignment="1">
      <alignment horizontal="center" vertical="center"/>
    </xf>
    <xf numFmtId="0" fontId="3" fillId="3" borderId="9" xfId="0" applyFont="1" applyFill="1" applyBorder="1" applyAlignment="1">
      <alignment horizontal="center" vertical="center"/>
    </xf>
    <xf numFmtId="0" fontId="3" fillId="3" borderId="10" xfId="0" applyFont="1" applyFill="1" applyBorder="1" applyAlignment="1">
      <alignment horizontal="center" vertical="center"/>
    </xf>
    <xf numFmtId="0" fontId="3" fillId="3" borderId="11" xfId="0" applyFont="1" applyFill="1" applyBorder="1" applyAlignment="1">
      <alignment horizontal="center" vertical="center"/>
    </xf>
    <xf numFmtId="0" fontId="3" fillId="3" borderId="12" xfId="0" applyFont="1" applyFill="1" applyBorder="1" applyAlignment="1">
      <alignment horizontal="center" vertical="center"/>
    </xf>
    <xf numFmtId="0" fontId="3" fillId="3" borderId="13" xfId="0" applyFont="1" applyFill="1" applyBorder="1" applyAlignment="1">
      <alignment horizontal="center" vertical="center"/>
    </xf>
    <xf numFmtId="0" fontId="4" fillId="0" borderId="1" xfId="0" applyFont="1" applyBorder="1" applyAlignment="1">
      <alignment horizontal="center" vertical="center"/>
    </xf>
    <xf numFmtId="0" fontId="4" fillId="0" borderId="14" xfId="0" applyFont="1" applyBorder="1">
      <alignment vertical="center"/>
    </xf>
    <xf numFmtId="0" fontId="4" fillId="0" borderId="0" xfId="0" applyFont="1">
      <alignment vertical="center"/>
    </xf>
    <xf numFmtId="14" fontId="4" fillId="0" borderId="1" xfId="0" applyNumberFormat="1" applyFont="1" applyBorder="1" applyAlignment="1">
      <alignment horizontal="center" vertical="center"/>
    </xf>
    <xf numFmtId="0" fontId="0" fillId="0" borderId="1" xfId="0" applyBorder="1" applyAlignment="1">
      <alignment horizontal="left" vertical="center" wrapText="1"/>
    </xf>
    <xf numFmtId="0" fontId="4" fillId="0" borderId="1" xfId="0" applyFont="1" applyBorder="1" applyAlignment="1">
      <alignment vertical="center" wrapText="1"/>
    </xf>
    <xf numFmtId="0" fontId="4" fillId="0" borderId="1" xfId="0" applyFont="1" applyBorder="1">
      <alignment vertical="center"/>
    </xf>
    <xf numFmtId="0" fontId="3" fillId="3" borderId="15" xfId="0" applyFont="1" applyFill="1" applyBorder="1" applyAlignment="1">
      <alignment horizontal="center" vertical="center"/>
    </xf>
    <xf numFmtId="0" fontId="3" fillId="3" borderId="16" xfId="0" applyFont="1" applyFill="1" applyBorder="1" applyAlignment="1">
      <alignment horizontal="center" vertical="center"/>
    </xf>
    <xf numFmtId="0" fontId="3" fillId="3" borderId="17" xfId="0" applyFont="1" applyFill="1" applyBorder="1" applyAlignment="1">
      <alignment horizontal="center" vertical="center"/>
    </xf>
    <xf numFmtId="0" fontId="3" fillId="3" borderId="18" xfId="0" applyFont="1" applyFill="1" applyBorder="1" applyAlignment="1">
      <alignment horizontal="center" vertical="center"/>
    </xf>
    <xf numFmtId="0" fontId="4" fillId="0" borderId="19" xfId="0" applyFont="1" applyBorder="1" applyAlignment="1">
      <alignment horizontal="center" vertical="center"/>
    </xf>
    <xf numFmtId="0" fontId="4" fillId="0" borderId="17" xfId="0" applyFont="1" applyBorder="1">
      <alignment vertical="center"/>
    </xf>
    <xf numFmtId="9" fontId="5" fillId="0" borderId="15" xfId="0" applyNumberFormat="1" applyFont="1" applyBorder="1" applyAlignment="1">
      <alignment horizontal="center" wrapText="1"/>
    </xf>
    <xf numFmtId="0" fontId="5" fillId="0" borderId="15" xfId="0" applyNumberFormat="1" applyFont="1" applyBorder="1" applyAlignment="1">
      <alignment horizontal="center" wrapText="1"/>
    </xf>
    <xf numFmtId="0" fontId="4" fillId="0" borderId="20" xfId="0" applyFont="1" applyBorder="1" applyAlignment="1">
      <alignment horizontal="center" vertical="center"/>
    </xf>
    <xf numFmtId="0" fontId="4" fillId="0" borderId="21" xfId="0" applyFont="1" applyBorder="1" applyAlignment="1">
      <alignment horizontal="center" vertical="center"/>
    </xf>
    <xf numFmtId="0" fontId="4" fillId="0" borderId="0" xfId="0" applyFont="1" applyAlignment="1">
      <alignment horizontal="center" vertical="center"/>
    </xf>
    <xf numFmtId="9" fontId="5" fillId="0" borderId="0" xfId="0" applyNumberFormat="1" applyFont="1" applyAlignment="1">
      <alignment horizontal="center" wrapText="1"/>
    </xf>
    <xf numFmtId="0" fontId="6" fillId="0" borderId="0" xfId="0" applyFont="1" applyAlignment="1">
      <alignment horizontal="left" vertical="center"/>
    </xf>
    <xf numFmtId="14" fontId="3" fillId="3" borderId="10" xfId="0" applyNumberFormat="1" applyFont="1" applyFill="1" applyBorder="1" applyAlignment="1">
      <alignment horizontal="center" vertical="center"/>
    </xf>
    <xf numFmtId="14" fontId="3" fillId="3" borderId="9" xfId="0" applyNumberFormat="1" applyFont="1" applyFill="1" applyBorder="1" applyAlignment="1">
      <alignment horizontal="center" vertical="center"/>
    </xf>
    <xf numFmtId="0" fontId="3" fillId="3" borderId="22" xfId="0" applyFont="1" applyFill="1" applyBorder="1" applyAlignment="1">
      <alignment horizontal="center" vertical="center"/>
    </xf>
    <xf numFmtId="0" fontId="3" fillId="3" borderId="23" xfId="0" applyFont="1" applyFill="1" applyBorder="1" applyAlignment="1">
      <alignment horizontal="center" vertical="center"/>
    </xf>
    <xf numFmtId="0" fontId="3" fillId="3" borderId="24" xfId="0" applyFont="1" applyFill="1" applyBorder="1" applyAlignment="1">
      <alignment horizontal="center" vertical="center"/>
    </xf>
    <xf numFmtId="0" fontId="6" fillId="0" borderId="24" xfId="0" applyFont="1" applyBorder="1" applyAlignment="1">
      <alignment horizontal="left" vertical="center"/>
    </xf>
    <xf numFmtId="0" fontId="6" fillId="0" borderId="8" xfId="0" applyFont="1" applyBorder="1" applyAlignment="1">
      <alignment horizontal="center" vertical="center"/>
    </xf>
    <xf numFmtId="0" fontId="6" fillId="0" borderId="8" xfId="0" applyFont="1" applyBorder="1" applyAlignment="1">
      <alignment horizontal="left" vertical="center"/>
    </xf>
    <xf numFmtId="0" fontId="4" fillId="4" borderId="24" xfId="0" applyFont="1" applyFill="1" applyBorder="1">
      <alignment vertical="center"/>
    </xf>
    <xf numFmtId="0" fontId="0" fillId="4" borderId="25" xfId="0" applyFill="1" applyBorder="1" applyAlignment="1">
      <alignment horizontal="center" vertical="center"/>
    </xf>
    <xf numFmtId="0" fontId="0" fillId="4" borderId="26" xfId="0" applyFill="1" applyBorder="1" applyAlignment="1">
      <alignment horizontal="center" vertical="center"/>
    </xf>
    <xf numFmtId="0" fontId="0" fillId="4" borderId="12" xfId="0" applyFill="1" applyBorder="1" applyAlignment="1">
      <alignment horizontal="center" vertical="center"/>
    </xf>
    <xf numFmtId="0" fontId="6" fillId="0" borderId="15" xfId="0" applyFont="1" applyBorder="1" applyAlignment="1">
      <alignment horizontal="lef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10.jpeg"/><Relationship Id="rId8" Type="http://schemas.openxmlformats.org/officeDocument/2006/relationships/image" Target="media/image9.jpeg"/><Relationship Id="rId7" Type="http://schemas.openxmlformats.org/officeDocument/2006/relationships/image" Target="media/image8.jpeg"/><Relationship Id="rId6" Type="http://schemas.openxmlformats.org/officeDocument/2006/relationships/image" Target="media/image7.jpeg"/><Relationship Id="rId5" Type="http://schemas.openxmlformats.org/officeDocument/2006/relationships/image" Target="media/image6.jpeg"/><Relationship Id="rId4" Type="http://schemas.openxmlformats.org/officeDocument/2006/relationships/image" Target="media/image5.jpeg"/><Relationship Id="rId3" Type="http://schemas.openxmlformats.org/officeDocument/2006/relationships/image" Target="media/image4.jpeg"/><Relationship Id="rId22" Type="http://schemas.openxmlformats.org/officeDocument/2006/relationships/image" Target="media/image23.png"/><Relationship Id="rId21" Type="http://schemas.openxmlformats.org/officeDocument/2006/relationships/image" Target="media/image22.png"/><Relationship Id="rId20" Type="http://schemas.openxmlformats.org/officeDocument/2006/relationships/image" Target="media/image21.png"/><Relationship Id="rId2" Type="http://schemas.openxmlformats.org/officeDocument/2006/relationships/image" Target="media/image3.jpeg"/><Relationship Id="rId19" Type="http://schemas.openxmlformats.org/officeDocument/2006/relationships/image" Target="media/image20.png"/><Relationship Id="rId18" Type="http://schemas.openxmlformats.org/officeDocument/2006/relationships/image" Target="media/image19.png"/><Relationship Id="rId17" Type="http://schemas.openxmlformats.org/officeDocument/2006/relationships/image" Target="media/image18.jpeg"/><Relationship Id="rId16" Type="http://schemas.openxmlformats.org/officeDocument/2006/relationships/image" Target="media/image17.jpeg"/><Relationship Id="rId15" Type="http://schemas.openxmlformats.org/officeDocument/2006/relationships/image" Target="media/image16.jpeg"/><Relationship Id="rId14" Type="http://schemas.openxmlformats.org/officeDocument/2006/relationships/image" Target="media/image15.jpeg"/><Relationship Id="rId13" Type="http://schemas.openxmlformats.org/officeDocument/2006/relationships/image" Target="media/image14.jpeg"/><Relationship Id="rId12" Type="http://schemas.openxmlformats.org/officeDocument/2006/relationships/image" Target="media/image13.jpeg"/><Relationship Id="rId11" Type="http://schemas.openxmlformats.org/officeDocument/2006/relationships/image" Target="media/image12.jpeg"/><Relationship Id="rId10" Type="http://schemas.openxmlformats.org/officeDocument/2006/relationships/image" Target="media/image11.jpeg"/><Relationship Id="rId1" Type="http://schemas.openxmlformats.org/officeDocument/2006/relationships/image" Target="media/image2.jpeg"/></Relationships>
</file>

<file path=xl/_rels/workbook.xml.rels><?xml version="1.0" encoding="UTF-8" standalone="yes"?>
<Relationships xmlns="http://schemas.openxmlformats.org/package/2006/relationships"><Relationship Id="rId9" Type="http://www.wps.cn/officeDocument/2020/cellImage" Target="cellimages.xml"/><Relationship Id="rId8" Type="http://schemas.openxmlformats.org/officeDocument/2006/relationships/sharedStrings" Target="sharedStrings.xml"/><Relationship Id="rId7" Type="http://schemas.openxmlformats.org/officeDocument/2006/relationships/styles" Target="styles.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r="http://schemas.openxmlformats.org/officeDocument/2006/relationships" xmlns:a="http://schemas.openxmlformats.org/drawingml/2006/main">
  <mc:AlternateContent xmlns:mc="http://schemas.openxmlformats.org/markup-compatibility/2006">
    <mc:Choice xmlns:a14="http://schemas.microsoft.com/office/drawing/2010/main" Requires="a14">
      <xdr:twoCellAnchor editAs="oneCell">
        <xdr:from>
          <xdr:col>6</xdr:col>
          <xdr:colOff>0</xdr:colOff>
          <xdr:row>1</xdr:row>
          <xdr:rowOff>0</xdr:rowOff>
        </xdr:from>
        <xdr:to>
          <xdr:col>7</xdr:col>
          <xdr:colOff>71120</xdr:colOff>
          <xdr:row>1</xdr:row>
          <xdr:rowOff>620395</xdr:rowOff>
        </xdr:to>
        <xdr:sp>
          <xdr:nvSpPr>
            <xdr:cNvPr id="1025" name="Object 1" hidden="1">
              <a:extLst>
                <a:ext uri="{63B3BB69-23CF-44E3-9099-C40C66FF867C}">
                  <a14:compatExt spid="_x0000_s1025"/>
                </a:ext>
              </a:extLst>
            </xdr:cNvPr>
            <xdr:cNvSpPr/>
          </xdr:nvSpPr>
          <xdr:spPr>
            <a:xfrm>
              <a:off x="18630900" y="317500"/>
              <a:ext cx="690245" cy="620395"/>
            </a:xfrm>
            <a:prstGeom prst="rect">
              <a:avLst/>
            </a:prstGeom>
          </xdr:spPr>
        </xdr:sp>
        <xdr:clientData/>
      </xdr:twoCellAnchor>
    </mc:Choice>
    <mc:Fallback/>
  </mc:AlternateContent>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3.xml.rels><?xml version="1.0" encoding="UTF-8" standalone="yes"?>
<Relationships xmlns="http://schemas.openxmlformats.org/package/2006/relationships"><Relationship Id="rId4" Type="http://schemas.openxmlformats.org/officeDocument/2006/relationships/image" Target="../media/image1.emf"/><Relationship Id="rId3" Type="http://schemas.openxmlformats.org/officeDocument/2006/relationships/package" Target="../embeddings/Workbook1.xlsx"/><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J21"/>
  <sheetViews>
    <sheetView showGridLines="0" zoomScale="85" zoomScaleNormal="85" workbookViewId="0">
      <selection activeCell="E17" sqref="E17"/>
    </sheetView>
  </sheetViews>
  <sheetFormatPr defaultColWidth="8.88888888888889" defaultRowHeight="14.4"/>
  <cols>
    <col min="1" max="1" width="4.66666666666667" customWidth="1"/>
    <col min="2" max="3" width="22" customWidth="1"/>
    <col min="4" max="4" width="16.5555555555556" customWidth="1"/>
    <col min="5" max="5" width="31" customWidth="1"/>
    <col min="6" max="6" width="23.4444444444444" customWidth="1"/>
    <col min="7" max="7" width="28.537037037037" customWidth="1"/>
    <col min="8" max="8" width="21.25" customWidth="1"/>
    <col min="9" max="9" width="27.8148148148148" customWidth="1"/>
    <col min="10" max="10" width="20.4537037037037" customWidth="1"/>
    <col min="11" max="11" width="8.44444444444444" customWidth="1"/>
  </cols>
  <sheetData>
    <row r="1" customHeight="1"/>
    <row r="2" spans="2:10">
      <c r="B2" s="35" t="s">
        <v>0</v>
      </c>
      <c r="C2" s="35"/>
      <c r="D2" s="35" t="s">
        <v>1</v>
      </c>
      <c r="E2" s="35"/>
      <c r="F2" s="36" t="s">
        <v>2</v>
      </c>
      <c r="G2" s="37"/>
      <c r="H2" s="36" t="s">
        <v>3</v>
      </c>
      <c r="I2" s="37"/>
      <c r="J2" s="35" t="s">
        <v>4</v>
      </c>
    </row>
    <row r="3" spans="2:10">
      <c r="B3" s="38"/>
      <c r="C3" s="35"/>
      <c r="D3" s="35" t="s">
        <v>5</v>
      </c>
      <c r="E3" s="35" t="s">
        <v>6</v>
      </c>
      <c r="F3" s="35" t="s">
        <v>5</v>
      </c>
      <c r="G3" s="35" t="s">
        <v>6</v>
      </c>
      <c r="H3" s="35" t="s">
        <v>5</v>
      </c>
      <c r="I3" s="35" t="s">
        <v>6</v>
      </c>
      <c r="J3" s="35"/>
    </row>
    <row r="4" ht="15.6" spans="2:10">
      <c r="B4" s="39" t="s">
        <v>7</v>
      </c>
      <c r="C4" s="40" t="s">
        <v>8</v>
      </c>
      <c r="D4" s="41">
        <v>1</v>
      </c>
      <c r="E4" s="42" t="s">
        <v>9</v>
      </c>
      <c r="F4" s="41">
        <v>1</v>
      </c>
      <c r="G4" s="42" t="s">
        <v>10</v>
      </c>
      <c r="H4" s="41">
        <v>1</v>
      </c>
      <c r="I4" s="42" t="s">
        <v>11</v>
      </c>
      <c r="J4" s="60"/>
    </row>
    <row r="5" ht="15.6" spans="2:10">
      <c r="B5" s="43"/>
      <c r="C5" s="40" t="s">
        <v>12</v>
      </c>
      <c r="D5" s="41">
        <v>1</v>
      </c>
      <c r="E5" s="42" t="s">
        <v>9</v>
      </c>
      <c r="F5" s="41">
        <v>1</v>
      </c>
      <c r="G5" s="42" t="s">
        <v>10</v>
      </c>
      <c r="H5" s="41">
        <v>1</v>
      </c>
      <c r="I5" s="42" t="s">
        <v>11</v>
      </c>
      <c r="J5" s="60"/>
    </row>
    <row r="6" ht="15.6" spans="2:10">
      <c r="B6" s="43"/>
      <c r="C6" s="40" t="s">
        <v>13</v>
      </c>
      <c r="D6" s="41">
        <v>1</v>
      </c>
      <c r="E6" s="42" t="s">
        <v>9</v>
      </c>
      <c r="F6" s="41">
        <v>1</v>
      </c>
      <c r="G6" s="42" t="s">
        <v>10</v>
      </c>
      <c r="H6" s="41">
        <v>1</v>
      </c>
      <c r="I6" s="42" t="s">
        <v>11</v>
      </c>
      <c r="J6" s="60"/>
    </row>
    <row r="7" ht="15.6" spans="2:10">
      <c r="B7" s="43"/>
      <c r="C7" s="40" t="s">
        <v>14</v>
      </c>
      <c r="D7" s="41">
        <v>1</v>
      </c>
      <c r="E7" s="42" t="s">
        <v>15</v>
      </c>
      <c r="F7" s="41">
        <v>1</v>
      </c>
      <c r="G7" s="42" t="s">
        <v>10</v>
      </c>
      <c r="H7" s="41">
        <v>1</v>
      </c>
      <c r="I7" s="42" t="s">
        <v>11</v>
      </c>
      <c r="J7" s="60"/>
    </row>
    <row r="8" ht="15.6" spans="2:10">
      <c r="B8" s="43"/>
      <c r="C8" s="40" t="s">
        <v>16</v>
      </c>
      <c r="D8" s="41">
        <v>1</v>
      </c>
      <c r="E8" s="42" t="s">
        <v>15</v>
      </c>
      <c r="F8" s="41">
        <v>1</v>
      </c>
      <c r="G8" s="42" t="s">
        <v>10</v>
      </c>
      <c r="H8" s="41">
        <v>1</v>
      </c>
      <c r="I8" s="42" t="s">
        <v>11</v>
      </c>
      <c r="J8" s="60"/>
    </row>
    <row r="9" ht="15.6" spans="2:10">
      <c r="B9" s="43"/>
      <c r="C9" s="40" t="s">
        <v>17</v>
      </c>
      <c r="D9" s="41">
        <v>1</v>
      </c>
      <c r="E9" s="42" t="s">
        <v>15</v>
      </c>
      <c r="F9" s="41">
        <v>1</v>
      </c>
      <c r="G9" s="42" t="s">
        <v>10</v>
      </c>
      <c r="H9" s="41">
        <v>1</v>
      </c>
      <c r="I9" s="42" t="s">
        <v>11</v>
      </c>
      <c r="J9" s="60"/>
    </row>
    <row r="10" ht="15.6" spans="2:10">
      <c r="B10" s="43"/>
      <c r="C10" s="40" t="s">
        <v>18</v>
      </c>
      <c r="D10" s="41">
        <v>1</v>
      </c>
      <c r="E10" s="42" t="s">
        <v>19</v>
      </c>
      <c r="F10" s="41">
        <v>1</v>
      </c>
      <c r="G10" s="42" t="s">
        <v>10</v>
      </c>
      <c r="H10" s="41">
        <v>1</v>
      </c>
      <c r="I10" s="42" t="s">
        <v>11</v>
      </c>
      <c r="J10" s="60"/>
    </row>
    <row r="11" ht="15.6" spans="2:10">
      <c r="B11" s="43"/>
      <c r="C11" s="40" t="s">
        <v>20</v>
      </c>
      <c r="D11" s="41">
        <v>1</v>
      </c>
      <c r="E11" s="42" t="s">
        <v>19</v>
      </c>
      <c r="F11" s="41">
        <v>1</v>
      </c>
      <c r="G11" s="42" t="s">
        <v>10</v>
      </c>
      <c r="H11" s="41">
        <v>1</v>
      </c>
      <c r="I11" s="42" t="s">
        <v>11</v>
      </c>
      <c r="J11" s="60"/>
    </row>
    <row r="12" ht="15.6" spans="2:10">
      <c r="B12" s="44"/>
      <c r="C12" s="40" t="s">
        <v>21</v>
      </c>
      <c r="D12" s="41">
        <v>1</v>
      </c>
      <c r="E12" s="42" t="s">
        <v>22</v>
      </c>
      <c r="F12" s="41">
        <v>1</v>
      </c>
      <c r="G12" s="42" t="s">
        <v>10</v>
      </c>
      <c r="H12" s="41">
        <v>1</v>
      </c>
      <c r="I12" s="42" t="s">
        <v>11</v>
      </c>
      <c r="J12" s="60"/>
    </row>
    <row r="13" ht="15.6" spans="2:6">
      <c r="B13" s="45"/>
      <c r="C13" s="30"/>
      <c r="D13" s="46"/>
      <c r="E13" s="46"/>
      <c r="F13" s="47"/>
    </row>
    <row r="14" ht="15.6" spans="2:6">
      <c r="B14" s="45"/>
      <c r="C14" s="30"/>
      <c r="D14" s="46"/>
      <c r="E14" s="46"/>
      <c r="F14" s="47"/>
    </row>
    <row r="15" spans="2:6">
      <c r="B15" s="38" t="s">
        <v>23</v>
      </c>
      <c r="C15" s="48" t="s">
        <v>24</v>
      </c>
      <c r="D15" s="48" t="s">
        <v>25</v>
      </c>
      <c r="E15" s="49" t="s">
        <v>26</v>
      </c>
      <c r="F15" s="27" t="s">
        <v>4</v>
      </c>
    </row>
    <row r="16" spans="2:6">
      <c r="B16" s="50"/>
      <c r="C16" s="24" t="s">
        <v>27</v>
      </c>
      <c r="D16" s="24" t="s">
        <v>27</v>
      </c>
      <c r="E16" s="51" t="s">
        <v>27</v>
      </c>
      <c r="F16" s="52"/>
    </row>
    <row r="17" spans="2:6">
      <c r="B17" s="53" t="s">
        <v>28</v>
      </c>
      <c r="C17" s="54">
        <v>13</v>
      </c>
      <c r="D17" s="54">
        <v>14</v>
      </c>
      <c r="E17" s="54">
        <v>16</v>
      </c>
      <c r="F17" s="54"/>
    </row>
    <row r="18" spans="2:6">
      <c r="B18" s="55" t="s">
        <v>29</v>
      </c>
      <c r="C18" s="54">
        <v>3</v>
      </c>
      <c r="D18" s="54">
        <v>3</v>
      </c>
      <c r="E18" s="54">
        <v>1</v>
      </c>
      <c r="F18" s="54"/>
    </row>
    <row r="19" spans="2:6">
      <c r="B19" s="55" t="s">
        <v>30</v>
      </c>
      <c r="C19" s="54">
        <v>4</v>
      </c>
      <c r="D19" s="54">
        <v>1</v>
      </c>
      <c r="E19" s="54">
        <v>1</v>
      </c>
      <c r="F19" s="55"/>
    </row>
    <row r="20" spans="2:6">
      <c r="B20" s="55" t="s">
        <v>31</v>
      </c>
      <c r="C20" s="54">
        <v>20</v>
      </c>
      <c r="D20" s="54">
        <v>18</v>
      </c>
      <c r="E20" s="54">
        <v>0</v>
      </c>
      <c r="F20" s="54" t="s">
        <v>32</v>
      </c>
    </row>
    <row r="21" spans="2:6">
      <c r="B21" s="56" t="s">
        <v>33</v>
      </c>
      <c r="C21" s="57">
        <v>18</v>
      </c>
      <c r="D21" s="58"/>
      <c r="E21" s="58"/>
      <c r="F21" s="59"/>
    </row>
  </sheetData>
  <mergeCells count="9">
    <mergeCell ref="D2:E2"/>
    <mergeCell ref="F2:G2"/>
    <mergeCell ref="H2:I2"/>
    <mergeCell ref="C21:F21"/>
    <mergeCell ref="B4:B12"/>
    <mergeCell ref="B15:B16"/>
    <mergeCell ref="F15:F16"/>
    <mergeCell ref="J2:J3"/>
    <mergeCell ref="B2:C3"/>
  </mergeCell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N11"/>
  <sheetViews>
    <sheetView showGridLines="0" zoomScale="70" zoomScaleNormal="70" topLeftCell="B1" workbookViewId="0">
      <selection activeCell="N17" sqref="N17"/>
    </sheetView>
  </sheetViews>
  <sheetFormatPr defaultColWidth="8.88888888888889" defaultRowHeight="14.4"/>
  <cols>
    <col min="1" max="1" width="4.88888888888889" customWidth="1"/>
    <col min="2" max="2" width="18.4444444444444" customWidth="1"/>
    <col min="3" max="3" width="22.5" customWidth="1"/>
    <col min="4" max="4" width="36.5555555555556" customWidth="1"/>
    <col min="5" max="5" width="20.7777777777778" customWidth="1"/>
    <col min="6" max="6" width="15.2222222222222" customWidth="1"/>
    <col min="7" max="7" width="22" customWidth="1"/>
    <col min="8" max="8" width="51.712962962963" customWidth="1"/>
    <col min="9" max="9" width="16.0277777777778" customWidth="1"/>
    <col min="10" max="10" width="10.5277777777778" customWidth="1"/>
    <col min="11" max="11" width="14.8981481481481" customWidth="1"/>
    <col min="12" max="12" width="10.037037037037"/>
    <col min="14" max="14" width="9.10185185185185"/>
  </cols>
  <sheetData>
    <row r="1" spans="2:14">
      <c r="B1" s="20" t="s">
        <v>0</v>
      </c>
      <c r="C1" s="21"/>
      <c r="D1" s="22" t="s">
        <v>34</v>
      </c>
      <c r="E1" s="23" t="s">
        <v>1</v>
      </c>
      <c r="F1" s="23"/>
      <c r="G1" s="24"/>
      <c r="H1" s="22" t="s">
        <v>4</v>
      </c>
      <c r="I1" s="23" t="s">
        <v>2</v>
      </c>
      <c r="J1" s="23"/>
      <c r="K1" s="24"/>
      <c r="L1" s="23" t="s">
        <v>3</v>
      </c>
      <c r="M1" s="23"/>
      <c r="N1" s="24"/>
    </row>
    <row r="2" spans="2:14">
      <c r="B2" s="25"/>
      <c r="C2" s="26"/>
      <c r="D2" s="27"/>
      <c r="E2" s="21" t="s">
        <v>35</v>
      </c>
      <c r="F2" s="27" t="s">
        <v>36</v>
      </c>
      <c r="G2" s="27" t="s">
        <v>37</v>
      </c>
      <c r="H2" s="27"/>
      <c r="I2" s="27" t="s">
        <v>35</v>
      </c>
      <c r="J2" s="27" t="s">
        <v>36</v>
      </c>
      <c r="K2" s="27" t="s">
        <v>37</v>
      </c>
      <c r="L2" s="27" t="s">
        <v>35</v>
      </c>
      <c r="M2" s="27" t="s">
        <v>36</v>
      </c>
      <c r="N2" s="27" t="s">
        <v>37</v>
      </c>
    </row>
    <row r="3" ht="28.8" spans="2:14">
      <c r="B3" s="28" t="s">
        <v>7</v>
      </c>
      <c r="C3" s="29" t="s">
        <v>8</v>
      </c>
      <c r="D3" s="30" t="s">
        <v>38</v>
      </c>
      <c r="E3" s="31">
        <v>44775</v>
      </c>
      <c r="F3" s="28"/>
      <c r="G3" s="31">
        <v>44775</v>
      </c>
      <c r="H3" s="32" t="s">
        <v>39</v>
      </c>
      <c r="I3" s="31">
        <v>44778</v>
      </c>
      <c r="J3" s="31"/>
      <c r="K3" s="31">
        <v>44778</v>
      </c>
      <c r="L3" s="31">
        <v>44782</v>
      </c>
      <c r="M3" s="31"/>
      <c r="N3" s="31">
        <v>44782</v>
      </c>
    </row>
    <row r="4" ht="43.2" spans="2:14">
      <c r="B4" s="28"/>
      <c r="C4" s="29" t="s">
        <v>12</v>
      </c>
      <c r="D4" s="33" t="s">
        <v>40</v>
      </c>
      <c r="E4" s="31">
        <v>44775</v>
      </c>
      <c r="F4" s="28"/>
      <c r="G4" s="31">
        <v>44775</v>
      </c>
      <c r="H4" s="32" t="s">
        <v>41</v>
      </c>
      <c r="I4" s="31">
        <v>44778</v>
      </c>
      <c r="J4" s="31"/>
      <c r="K4" s="31">
        <v>44778</v>
      </c>
      <c r="L4" s="31">
        <v>44782</v>
      </c>
      <c r="M4" s="31"/>
      <c r="N4" s="31">
        <v>44782</v>
      </c>
    </row>
    <row r="5" ht="28.8" spans="2:14">
      <c r="B5" s="28"/>
      <c r="C5" s="29" t="s">
        <v>13</v>
      </c>
      <c r="D5" s="33" t="s">
        <v>42</v>
      </c>
      <c r="E5" s="31">
        <v>44775</v>
      </c>
      <c r="F5" s="28"/>
      <c r="G5" s="31">
        <v>44775</v>
      </c>
      <c r="H5" s="9"/>
      <c r="I5" s="31">
        <v>44778</v>
      </c>
      <c r="J5" s="31"/>
      <c r="K5" s="31">
        <v>44778</v>
      </c>
      <c r="L5" s="31">
        <v>44782</v>
      </c>
      <c r="M5" s="31"/>
      <c r="N5" s="31">
        <v>44782</v>
      </c>
    </row>
    <row r="6" ht="28.8" spans="2:14">
      <c r="B6" s="28"/>
      <c r="C6" s="29" t="s">
        <v>14</v>
      </c>
      <c r="D6" s="33" t="s">
        <v>43</v>
      </c>
      <c r="E6" s="31">
        <v>44776</v>
      </c>
      <c r="F6" s="28"/>
      <c r="G6" s="31">
        <v>44776</v>
      </c>
      <c r="H6" s="4" t="s">
        <v>44</v>
      </c>
      <c r="I6" s="31">
        <v>44778</v>
      </c>
      <c r="J6" s="31"/>
      <c r="K6" s="31">
        <v>44779</v>
      </c>
      <c r="L6" s="31">
        <v>44782</v>
      </c>
      <c r="M6" s="31"/>
      <c r="N6" s="31">
        <v>44782</v>
      </c>
    </row>
    <row r="7" spans="2:14">
      <c r="B7" s="28"/>
      <c r="C7" s="29" t="s">
        <v>16</v>
      </c>
      <c r="D7" s="34" t="s">
        <v>45</v>
      </c>
      <c r="E7" s="31">
        <v>44776</v>
      </c>
      <c r="F7" s="28"/>
      <c r="G7" s="31">
        <v>44776</v>
      </c>
      <c r="H7" s="4"/>
      <c r="I7" s="31">
        <v>44778</v>
      </c>
      <c r="J7" s="31"/>
      <c r="K7" s="31">
        <v>44779</v>
      </c>
      <c r="L7" s="31">
        <v>44782</v>
      </c>
      <c r="M7" s="31"/>
      <c r="N7" s="31">
        <v>44782</v>
      </c>
    </row>
    <row r="8" ht="28.8" spans="2:14">
      <c r="B8" s="28"/>
      <c r="C8" s="29" t="s">
        <v>17</v>
      </c>
      <c r="D8" s="34" t="s">
        <v>46</v>
      </c>
      <c r="E8" s="31">
        <v>44776</v>
      </c>
      <c r="F8" s="28"/>
      <c r="G8" s="31">
        <v>44776</v>
      </c>
      <c r="H8" s="5" t="s">
        <v>47</v>
      </c>
      <c r="I8" s="31">
        <v>44778</v>
      </c>
      <c r="J8" s="31"/>
      <c r="K8" s="31">
        <v>44779</v>
      </c>
      <c r="L8" s="31">
        <v>44782</v>
      </c>
      <c r="M8" s="31"/>
      <c r="N8" s="31">
        <v>44782</v>
      </c>
    </row>
    <row r="9" ht="28.8" spans="2:14">
      <c r="B9" s="28"/>
      <c r="C9" s="29" t="s">
        <v>18</v>
      </c>
      <c r="D9" s="34" t="s">
        <v>48</v>
      </c>
      <c r="E9" s="31">
        <v>44777</v>
      </c>
      <c r="F9" s="28"/>
      <c r="G9" s="31">
        <v>44777</v>
      </c>
      <c r="H9" s="5" t="s">
        <v>49</v>
      </c>
      <c r="I9" s="31">
        <v>44778</v>
      </c>
      <c r="J9" s="31"/>
      <c r="K9" s="31">
        <v>44779</v>
      </c>
      <c r="L9" s="31">
        <v>44783</v>
      </c>
      <c r="M9" s="31"/>
      <c r="N9" s="31">
        <v>44783</v>
      </c>
    </row>
    <row r="10" spans="2:14">
      <c r="B10" s="28"/>
      <c r="C10" s="29" t="s">
        <v>20</v>
      </c>
      <c r="D10" s="34" t="s">
        <v>50</v>
      </c>
      <c r="E10" s="31">
        <v>44777</v>
      </c>
      <c r="F10" s="28"/>
      <c r="G10" s="31">
        <v>44777</v>
      </c>
      <c r="H10" s="4" t="s">
        <v>51</v>
      </c>
      <c r="I10" s="31">
        <v>44779</v>
      </c>
      <c r="J10" s="31"/>
      <c r="K10" s="31">
        <v>44780</v>
      </c>
      <c r="L10" s="31">
        <v>44783</v>
      </c>
      <c r="M10" s="31"/>
      <c r="N10" s="31">
        <v>44783</v>
      </c>
    </row>
    <row r="11" ht="28.8" spans="2:14">
      <c r="B11" s="28"/>
      <c r="C11" s="29" t="s">
        <v>21</v>
      </c>
      <c r="D11" s="34" t="s">
        <v>52</v>
      </c>
      <c r="E11" s="31">
        <v>44777</v>
      </c>
      <c r="F11" s="28"/>
      <c r="G11" s="31">
        <v>44777</v>
      </c>
      <c r="H11" s="5" t="s">
        <v>53</v>
      </c>
      <c r="I11" s="31">
        <v>44779</v>
      </c>
      <c r="J11" s="31"/>
      <c r="K11" s="31">
        <v>44780</v>
      </c>
      <c r="L11" s="31">
        <v>44783</v>
      </c>
      <c r="M11" s="31"/>
      <c r="N11" s="31">
        <v>44783</v>
      </c>
    </row>
  </sheetData>
  <mergeCells count="7">
    <mergeCell ref="E1:G1"/>
    <mergeCell ref="I1:K1"/>
    <mergeCell ref="L1:N1"/>
    <mergeCell ref="B3:B11"/>
    <mergeCell ref="D1:D2"/>
    <mergeCell ref="H1:H2"/>
    <mergeCell ref="B1:C2"/>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6"/>
  <sheetViews>
    <sheetView showGridLines="0" zoomScale="55" zoomScaleNormal="55" topLeftCell="A7" workbookViewId="0">
      <selection activeCell="E9" sqref="E9"/>
    </sheetView>
  </sheetViews>
  <sheetFormatPr defaultColWidth="9.02777777777778" defaultRowHeight="14.4" outlineLevelCol="4"/>
  <cols>
    <col min="1" max="1" width="27.9444444444444" customWidth="1"/>
    <col min="2" max="2" width="49.2407407407407" style="1" customWidth="1"/>
    <col min="3" max="3" width="88.7037037037037" style="1" customWidth="1"/>
    <col min="4" max="4" width="27.1574074074074" customWidth="1"/>
    <col min="5" max="5" width="69.5925925925926" customWidth="1"/>
  </cols>
  <sheetData>
    <row r="1" s="18" customFormat="1" ht="25" customHeight="1" spans="1:5">
      <c r="A1" s="2" t="s">
        <v>0</v>
      </c>
      <c r="B1" s="3" t="s">
        <v>54</v>
      </c>
      <c r="C1" s="3" t="s">
        <v>55</v>
      </c>
      <c r="D1" s="2" t="s">
        <v>56</v>
      </c>
      <c r="E1" s="2" t="s">
        <v>4</v>
      </c>
    </row>
    <row r="2" ht="75" customHeight="1" spans="1:5">
      <c r="A2" s="10" t="s">
        <v>57</v>
      </c>
      <c r="B2" s="6" t="s">
        <v>58</v>
      </c>
      <c r="C2" s="6" t="s">
        <v>59</v>
      </c>
      <c r="D2" s="14"/>
      <c r="E2" s="5" t="s">
        <v>60</v>
      </c>
    </row>
    <row r="3" ht="62" customHeight="1" spans="1:5">
      <c r="A3" s="13"/>
      <c r="B3" s="6" t="s">
        <v>61</v>
      </c>
      <c r="C3" s="6" t="s">
        <v>62</v>
      </c>
      <c r="D3" s="14" t="str">
        <f>_xlfn.DISPIMG("ID_C2833D1C456540DDB758C704E90B02C8",1)</f>
        <v>=DISPIMG("ID_C2833D1C456540DDB758C704E90B02C8",1)</v>
      </c>
      <c r="E3" s="5" t="s">
        <v>63</v>
      </c>
    </row>
    <row r="4" ht="28.8" spans="1:5">
      <c r="A4" s="19" t="s">
        <v>64</v>
      </c>
      <c r="B4" s="6" t="s">
        <v>65</v>
      </c>
      <c r="C4" s="6" t="s">
        <v>66</v>
      </c>
      <c r="D4" s="14"/>
      <c r="E4" s="5" t="s">
        <v>63</v>
      </c>
    </row>
    <row r="5" ht="50" customHeight="1" spans="1:5">
      <c r="A5" s="19"/>
      <c r="B5" s="6" t="s">
        <v>67</v>
      </c>
      <c r="C5" s="6" t="s">
        <v>68</v>
      </c>
      <c r="D5" s="14" t="str">
        <f>_xlfn.DISPIMG("ID_C735D020A9AE494180DDF45F874D397C",1)</f>
        <v>=DISPIMG("ID_C735D020A9AE494180DDF45F874D397C",1)</v>
      </c>
      <c r="E5" s="5" t="s">
        <v>69</v>
      </c>
    </row>
    <row r="6" ht="51" customHeight="1" spans="1:5">
      <c r="A6" s="19"/>
      <c r="B6" s="16" t="s">
        <v>70</v>
      </c>
      <c r="C6" s="6" t="s">
        <v>71</v>
      </c>
      <c r="D6" s="14" t="str">
        <f>_xlfn.DISPIMG("ID_4CEC3657127140D4B8EDD87B0288160C",1)</f>
        <v>=DISPIMG("ID_4CEC3657127140D4B8EDD87B0288160C",1)</v>
      </c>
      <c r="E6" s="5" t="s">
        <v>72</v>
      </c>
    </row>
    <row r="7" ht="51" customHeight="1" spans="1:5">
      <c r="A7" s="19"/>
      <c r="B7" s="6" t="s">
        <v>61</v>
      </c>
      <c r="C7" s="6" t="s">
        <v>73</v>
      </c>
      <c r="D7" s="14" t="str">
        <f>_xlfn.DISPIMG("ID_2F08AB3ACF464912BF66B678EC58A53C",1)</f>
        <v>=DISPIMG("ID_2F08AB3ACF464912BF66B678EC58A53C",1)</v>
      </c>
      <c r="E7" s="5" t="s">
        <v>63</v>
      </c>
    </row>
    <row r="8" ht="53" customHeight="1" spans="1:5">
      <c r="A8" s="14" t="s">
        <v>74</v>
      </c>
      <c r="B8" s="6" t="s">
        <v>75</v>
      </c>
      <c r="C8" s="6" t="s">
        <v>63</v>
      </c>
      <c r="D8" s="14" t="str">
        <f>_xlfn.DISPIMG("ID_1D598C52E458442F8087201265B0CF72",1)</f>
        <v>=DISPIMG("ID_1D598C52E458442F8087201265B0CF72",1)</v>
      </c>
      <c r="E8" s="5" t="s">
        <v>76</v>
      </c>
    </row>
    <row r="9" ht="79" customHeight="1" spans="1:5">
      <c r="A9" s="6" t="s">
        <v>77</v>
      </c>
      <c r="B9" s="6" t="s">
        <v>78</v>
      </c>
      <c r="C9" s="6" t="s">
        <v>79</v>
      </c>
      <c r="D9" s="14" t="str">
        <f>_xlfn.DISPIMG("ID_F4D0BCFB738E4D86BDC4479A604EBB22",1)</f>
        <v>=DISPIMG("ID_F4D0BCFB738E4D86BDC4479A604EBB22",1)</v>
      </c>
      <c r="E9" s="5" t="s">
        <v>63</v>
      </c>
    </row>
    <row r="10" ht="90" customHeight="1" spans="1:5">
      <c r="A10" s="6" t="s">
        <v>80</v>
      </c>
      <c r="B10" s="6" t="s">
        <v>81</v>
      </c>
      <c r="C10" s="6" t="s">
        <v>82</v>
      </c>
      <c r="D10" s="14" t="str">
        <f>_xlfn.DISPIMG("ID_558E380244844BC6AFA1667574F650DD",1)</f>
        <v>=DISPIMG("ID_558E380244844BC6AFA1667574F650DD",1)</v>
      </c>
      <c r="E10" s="5" t="s">
        <v>83</v>
      </c>
    </row>
    <row r="11" ht="90" customHeight="1" spans="1:5">
      <c r="A11" s="6" t="s">
        <v>84</v>
      </c>
      <c r="B11" s="6" t="s">
        <v>85</v>
      </c>
      <c r="C11" s="6" t="s">
        <v>82</v>
      </c>
      <c r="D11" s="14" t="str">
        <f>_xlfn.DISPIMG("ID_29F7E3BE0C7D4CB5BC1D61ADA37C9DD6",1)</f>
        <v>=DISPIMG("ID_29F7E3BE0C7D4CB5BC1D61ADA37C9DD6",1)</v>
      </c>
      <c r="E11" s="5" t="s">
        <v>86</v>
      </c>
    </row>
    <row r="12" ht="68" customHeight="1" spans="1:5">
      <c r="A12" s="10" t="s">
        <v>18</v>
      </c>
      <c r="B12" s="6" t="s">
        <v>87</v>
      </c>
      <c r="C12" s="6" t="s">
        <v>88</v>
      </c>
      <c r="D12" s="14" t="str">
        <f>_xlfn.DISPIMG("ID_B571B83520A74FF0A73970E1E3F3C205",1)</f>
        <v>=DISPIMG("ID_B571B83520A74FF0A73970E1E3F3C205",1)</v>
      </c>
      <c r="E12" s="5" t="s">
        <v>89</v>
      </c>
    </row>
    <row r="13" ht="68" customHeight="1" spans="1:5">
      <c r="A13" s="12"/>
      <c r="B13" s="6" t="s">
        <v>90</v>
      </c>
      <c r="C13" s="6" t="s">
        <v>91</v>
      </c>
      <c r="D13" s="14"/>
      <c r="E13" s="5" t="s">
        <v>92</v>
      </c>
    </row>
    <row r="14" ht="68" customHeight="1" spans="1:5">
      <c r="A14" s="12"/>
      <c r="B14" s="6" t="s">
        <v>93</v>
      </c>
      <c r="C14" s="6" t="s">
        <v>63</v>
      </c>
      <c r="D14" s="14" t="str">
        <f>_xlfn.DISPIMG("ID_EC59096E34484ED09070509A944A8F67",1)</f>
        <v>=DISPIMG("ID_EC59096E34484ED09070509A944A8F67",1)</v>
      </c>
      <c r="E14" s="5" t="s">
        <v>94</v>
      </c>
    </row>
    <row r="15" ht="44" customHeight="1" spans="1:5">
      <c r="A15" s="13"/>
      <c r="B15" s="6" t="s">
        <v>95</v>
      </c>
      <c r="C15" s="6" t="s">
        <v>63</v>
      </c>
      <c r="D15" s="14" t="str">
        <f>_xlfn.DISPIMG("ID_30AED34C71B440C78038F51143DF8B19",1)</f>
        <v>=DISPIMG("ID_30AED34C71B440C78038F51143DF8B19",1)</v>
      </c>
      <c r="E15" s="5" t="s">
        <v>94</v>
      </c>
    </row>
    <row r="16" spans="1:5">
      <c r="A16" s="14" t="s">
        <v>20</v>
      </c>
      <c r="B16" s="6" t="s">
        <v>51</v>
      </c>
      <c r="C16" s="6"/>
      <c r="D16" s="14"/>
      <c r="E16" s="5" t="s">
        <v>94</v>
      </c>
    </row>
  </sheetData>
  <mergeCells count="3">
    <mergeCell ref="A2:A3"/>
    <mergeCell ref="A4:A7"/>
    <mergeCell ref="A12:A15"/>
  </mergeCells>
  <pageMargins left="0.75" right="0.75" top="1" bottom="1" header="0.5" footer="0.5"/>
  <headerFooter/>
  <drawing r:id="rId1"/>
  <legacyDrawing r:id="rId2"/>
  <oleObjects>
    <mc:AlternateContent xmlns:mc="http://schemas.openxmlformats.org/markup-compatibility/2006">
      <mc:Choice Requires="x14">
        <oleObject shapeId="1025" progId="Excel.Sheet.12" r:id="rId3" dvAspect="DVASPECT_ICON">
          <objectPr defaultSize="0" r:id="rId4">
            <anchor moveWithCells="1">
              <from>
                <xdr:col>6</xdr:col>
                <xdr:colOff>0</xdr:colOff>
                <xdr:row>1</xdr:row>
                <xdr:rowOff>0</xdr:rowOff>
              </from>
              <to>
                <xdr:col>7</xdr:col>
                <xdr:colOff>71120</xdr:colOff>
                <xdr:row>1</xdr:row>
                <xdr:rowOff>620395</xdr:rowOff>
              </to>
            </anchor>
          </objectPr>
        </oleObject>
      </mc:Choice>
      <mc:Fallback>
        <oleObject shapeId="1025" progId="Excel.Sheet.12" r:id="rId3" dvAspect="DVASPECT_ICON"/>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1"/>
  <sheetViews>
    <sheetView showGridLines="0" zoomScale="55" zoomScaleNormal="55" workbookViewId="0">
      <selection activeCell="B11" sqref="B11"/>
    </sheetView>
  </sheetViews>
  <sheetFormatPr defaultColWidth="9.02777777777778" defaultRowHeight="14.4" outlineLevelCol="4"/>
  <cols>
    <col min="1" max="1" width="33.4074074074074" customWidth="1"/>
    <col min="2" max="2" width="70.7962962962963" customWidth="1"/>
    <col min="3" max="3" width="60.0740740740741" customWidth="1"/>
    <col min="4" max="4" width="29.2037037037037" customWidth="1"/>
    <col min="5" max="5" width="80.2037037037037" customWidth="1"/>
  </cols>
  <sheetData>
    <row r="1" ht="20.4" spans="1:5">
      <c r="A1" s="2" t="s">
        <v>0</v>
      </c>
      <c r="B1" s="3" t="s">
        <v>54</v>
      </c>
      <c r="C1" s="3" t="s">
        <v>55</v>
      </c>
      <c r="D1" s="2" t="s">
        <v>56</v>
      </c>
      <c r="E1" s="2" t="s">
        <v>4</v>
      </c>
    </row>
    <row r="2" ht="28.8" spans="1:5">
      <c r="A2" s="10" t="s">
        <v>64</v>
      </c>
      <c r="B2" s="4" t="s">
        <v>96</v>
      </c>
      <c r="C2" s="8" t="s">
        <v>97</v>
      </c>
      <c r="D2" s="9" t="str">
        <f>_xlfn.DISPIMG("ID_5674C01F361F4AC68E96A58B148581C3",1)</f>
        <v>=DISPIMG("ID_5674C01F361F4AC68E96A58B148581C3",1)</v>
      </c>
      <c r="E2" s="11" t="s">
        <v>63</v>
      </c>
    </row>
    <row r="3" spans="1:5">
      <c r="A3" s="12"/>
      <c r="B3" s="4" t="s">
        <v>98</v>
      </c>
      <c r="C3" s="4" t="s">
        <v>99</v>
      </c>
      <c r="D3" s="9"/>
      <c r="E3" s="4" t="s">
        <v>100</v>
      </c>
    </row>
    <row r="4" ht="82.05" spans="1:5">
      <c r="A4" s="12"/>
      <c r="B4" s="11" t="s">
        <v>101</v>
      </c>
      <c r="C4" s="11" t="s">
        <v>102</v>
      </c>
      <c r="D4" t="str">
        <f>_xlfn.DISPIMG("ID_4DE4D1E2D5664336A875AC8C81AF8B68",1)</f>
        <v>=DISPIMG("ID_4DE4D1E2D5664336A875AC8C81AF8B68",1)</v>
      </c>
      <c r="E4" s="11" t="s">
        <v>63</v>
      </c>
    </row>
    <row r="5" ht="82.05" spans="1:5">
      <c r="A5" s="13"/>
      <c r="B5" s="4" t="s">
        <v>103</v>
      </c>
      <c r="C5" s="4" t="s">
        <v>104</v>
      </c>
      <c r="D5" s="4" t="str">
        <f>_xlfn.DISPIMG("ID_B9D8707601D647E68E6E04B39CC8E4A9",1)</f>
        <v>=DISPIMG("ID_B9D8707601D647E68E6E04B39CC8E4A9",1)</v>
      </c>
      <c r="E5" s="5" t="s">
        <v>105</v>
      </c>
    </row>
    <row r="6" ht="82.05" spans="1:5">
      <c r="A6" s="6" t="s">
        <v>106</v>
      </c>
      <c r="B6" s="4" t="s">
        <v>107</v>
      </c>
      <c r="C6" s="6" t="s">
        <v>108</v>
      </c>
      <c r="D6" s="4" t="str">
        <f>_xlfn.DISPIMG("ID_BEC7146A04A147BEB9287BB10BE3ADE8",1)</f>
        <v>=DISPIMG("ID_BEC7146A04A147BEB9287BB10BE3ADE8",1)</v>
      </c>
      <c r="E6" s="4" t="s">
        <v>63</v>
      </c>
    </row>
    <row r="7" ht="108.45" spans="1:5">
      <c r="A7" s="10" t="s">
        <v>18</v>
      </c>
      <c r="B7" s="4" t="s">
        <v>109</v>
      </c>
      <c r="C7" s="5" t="s">
        <v>110</v>
      </c>
      <c r="D7" s="4" t="str">
        <f>_xlfn.DISPIMG("ID_2B3E0E0174394A54A67647B38A445C65",1)</f>
        <v>=DISPIMG("ID_2B3E0E0174394A54A67647B38A445C65",1)</v>
      </c>
      <c r="E7" s="4" t="s">
        <v>63</v>
      </c>
    </row>
    <row r="8" spans="1:5">
      <c r="A8" s="12"/>
      <c r="B8" s="6" t="s">
        <v>90</v>
      </c>
      <c r="C8" s="6" t="s">
        <v>91</v>
      </c>
      <c r="D8" s="14"/>
      <c r="E8" s="5" t="s">
        <v>92</v>
      </c>
    </row>
    <row r="9" spans="1:5">
      <c r="A9" s="15" t="s">
        <v>111</v>
      </c>
      <c r="B9" s="16" t="s">
        <v>112</v>
      </c>
      <c r="C9" s="7" t="s">
        <v>113</v>
      </c>
      <c r="D9" s="9" t="str">
        <f>_xlfn.DISPIMG("ID_998299DFFFED41CCA620B86570241BDB",1)</f>
        <v>=DISPIMG("ID_998299DFFFED41CCA620B86570241BDB",1)</v>
      </c>
      <c r="E9" s="17" t="s">
        <v>63</v>
      </c>
    </row>
    <row r="10" spans="1:5">
      <c r="A10" s="15" t="s">
        <v>114</v>
      </c>
      <c r="B10" s="16"/>
      <c r="C10" s="7"/>
      <c r="D10" s="9"/>
      <c r="E10" s="17"/>
    </row>
    <row r="11" ht="90.7" spans="1:5">
      <c r="A11" s="4" t="s">
        <v>20</v>
      </c>
      <c r="B11" s="5" t="s">
        <v>115</v>
      </c>
      <c r="C11" s="4"/>
      <c r="D11" s="4" t="str">
        <f>_xlfn.DISPIMG("ID_4D05939BDB134035BFB344D78A4D3600",1)</f>
        <v>=DISPIMG("ID_4D05939BDB134035BFB344D78A4D3600",1)</v>
      </c>
      <c r="E11" s="5" t="s">
        <v>116</v>
      </c>
    </row>
  </sheetData>
  <mergeCells count="7">
    <mergeCell ref="A2:A5"/>
    <mergeCell ref="A7:A8"/>
    <mergeCell ref="B9:B10"/>
    <mergeCell ref="C9:C10"/>
    <mergeCell ref="D2:D3"/>
    <mergeCell ref="D9:D10"/>
    <mergeCell ref="E9:E10"/>
  </mergeCells>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5"/>
  <sheetViews>
    <sheetView showGridLines="0" tabSelected="1" zoomScale="80" zoomScaleNormal="80" topLeftCell="A2" workbookViewId="0">
      <selection activeCell="F5" sqref="F5"/>
    </sheetView>
  </sheetViews>
  <sheetFormatPr defaultColWidth="9.02777777777778" defaultRowHeight="14.4" outlineLevelRow="4" outlineLevelCol="5"/>
  <cols>
    <col min="1" max="1" width="26.9444444444444" customWidth="1"/>
    <col min="2" max="2" width="37.5740740740741" customWidth="1"/>
    <col min="3" max="3" width="30.6666666666667" customWidth="1"/>
    <col min="4" max="5" width="29.2777777777778" customWidth="1"/>
    <col min="6" max="6" width="43.3333333333333" style="1" customWidth="1"/>
  </cols>
  <sheetData>
    <row r="1" ht="20.4" spans="1:5">
      <c r="A1" s="2" t="s">
        <v>0</v>
      </c>
      <c r="B1" s="3" t="s">
        <v>54</v>
      </c>
      <c r="C1" s="3" t="s">
        <v>55</v>
      </c>
      <c r="D1" s="2" t="s">
        <v>56</v>
      </c>
      <c r="E1" s="2" t="s">
        <v>4</v>
      </c>
    </row>
    <row r="2" ht="87.25" spans="1:5">
      <c r="A2" s="4" t="s">
        <v>64</v>
      </c>
      <c r="B2" s="5" t="s">
        <v>117</v>
      </c>
      <c r="C2" s="5" t="s">
        <v>118</v>
      </c>
      <c r="D2" s="4" t="str">
        <f>_xlfn.DISPIMG("ID_D6ECD5186EDC43919AA183DE6B38BC10",1)</f>
        <v>=DISPIMG("ID_D6ECD5186EDC43919AA183DE6B38BC10",1)</v>
      </c>
      <c r="E2" s="4" t="s">
        <v>63</v>
      </c>
    </row>
    <row r="3" ht="87.25" spans="1:5">
      <c r="A3" s="6" t="s">
        <v>106</v>
      </c>
      <c r="B3" s="4" t="s">
        <v>119</v>
      </c>
      <c r="C3" s="5" t="s">
        <v>120</v>
      </c>
      <c r="D3" s="4" t="str">
        <f>_xlfn.DISPIMG("ID_AC26A641764548A7A30D8239B847C582",1)</f>
        <v>=DISPIMG("ID_AC26A641764548A7A30D8239B847C582",1)</v>
      </c>
      <c r="E3" s="4" t="s">
        <v>63</v>
      </c>
    </row>
    <row r="4" ht="108" customHeight="1" spans="1:6">
      <c r="A4" s="7" t="s">
        <v>18</v>
      </c>
      <c r="B4" s="5" t="s">
        <v>121</v>
      </c>
      <c r="C4" s="8" t="s">
        <v>122</v>
      </c>
      <c r="D4" s="4" t="str">
        <f>_xlfn.DISPIMG("ID_5AF5CAB0D52641749B3ABA24BC1ADE9D",1)</f>
        <v>=DISPIMG("ID_5AF5CAB0D52641749B3ABA24BC1ADE9D",1)</v>
      </c>
      <c r="E4" s="9" t="str">
        <f>_xlfn.DISPIMG("ID_DFB44309413E429581426CDA7DBA21D1",1)</f>
        <v>=DISPIMG("ID_DFB44309413E429581426CDA7DBA21D1",1)</v>
      </c>
      <c r="F4" s="1" t="s">
        <v>123</v>
      </c>
    </row>
    <row r="5" ht="114" customHeight="1" spans="1:6">
      <c r="A5" s="7"/>
      <c r="B5" s="5" t="s">
        <v>124</v>
      </c>
      <c r="C5" s="8" t="s">
        <v>125</v>
      </c>
      <c r="D5" s="4" t="str">
        <f>_xlfn.DISPIMG("ID_25AE8FF7669E43CB86B1A86C63549DB4",1)</f>
        <v>=DISPIMG("ID_25AE8FF7669E43CB86B1A86C63549DB4",1)</v>
      </c>
      <c r="E5" s="9"/>
      <c r="F5" s="1" t="s">
        <v>126</v>
      </c>
    </row>
  </sheetData>
  <mergeCells count="2">
    <mergeCell ref="A4:A5"/>
    <mergeCell ref="E4:E5"/>
  </mergeCell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5</vt:i4>
      </vt:variant>
    </vt:vector>
  </HeadingPairs>
  <TitlesOfParts>
    <vt:vector size="5" baseType="lpstr">
      <vt:lpstr>汇总</vt:lpstr>
      <vt:lpstr>计划</vt:lpstr>
      <vt:lpstr>20220802测试问题整理</vt:lpstr>
      <vt:lpstr>20220805测试问题整理</vt:lpstr>
      <vt:lpstr>20220809测试问题整理</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wl</dc:creator>
  <cp:lastModifiedBy>Administrator</cp:lastModifiedBy>
  <dcterms:created xsi:type="dcterms:W3CDTF">2021-09-24T06:26:00Z</dcterms:created>
  <dcterms:modified xsi:type="dcterms:W3CDTF">2022-08-12T07:59:08Z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C4FC695C09E54E338BD0B16ED7FEB1D1</vt:lpwstr>
  </property>
  <property fmtid="{D5CDD505-2E9C-101B-9397-08002B2CF9AE}" pid="3" name="KSOProductBuildVer">
    <vt:lpwstr>2052-11.1.0.12302</vt:lpwstr>
  </property>
</Properties>
</file>